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70" windowHeight="8145" firstSheet="2" activeTab="4"/>
  </bookViews>
  <sheets>
    <sheet name="TUL" sheetId="1" r:id="rId1"/>
    <sheet name="Matsogi" sheetId="2" r:id="rId2"/>
    <sheet name="Team Tul" sheetId="5" r:id="rId3"/>
    <sheet name="Team Matsogi" sheetId="3" r:id="rId4"/>
    <sheet name="NEJSKOLA" sheetId="7" r:id="rId5"/>
    <sheet name="Závodnici" sheetId="6" r:id="rId6"/>
    <sheet name="NEJZAVODNICI" sheetId="8" r:id="rId7"/>
    <sheet name="Vysledky_TUL" sheetId="10" r:id="rId8"/>
    <sheet name="Vysledky_Matsogi" sheetId="11" r:id="rId9"/>
  </sheets>
  <definedNames>
    <definedName name="_xlnm._FilterDatabase" localSheetId="1" hidden="1">Matsogi!$A$1:$B$31</definedName>
    <definedName name="_xlnm._FilterDatabase" localSheetId="4" hidden="1">NEJSKOLA!$F$1:$F$8</definedName>
    <definedName name="_xlnm._FilterDatabase" localSheetId="0" hidden="1">TUL!$A$1:$B$29</definedName>
    <definedName name="_xlnm._FilterDatabase" localSheetId="5" hidden="1">Závodnici!$A$1:$AD$315</definedName>
  </definedNames>
  <calcPr calcId="125725"/>
</workbook>
</file>

<file path=xl/calcChain.xml><?xml version="1.0" encoding="utf-8"?>
<calcChain xmlns="http://schemas.openxmlformats.org/spreadsheetml/2006/main">
  <c r="AD5" i="6"/>
  <c r="J5"/>
  <c r="AD9"/>
  <c r="J9"/>
  <c r="AD7"/>
  <c r="J7"/>
  <c r="J43"/>
  <c r="AD108"/>
  <c r="J108"/>
  <c r="J33"/>
  <c r="J65"/>
  <c r="B17" i="7"/>
  <c r="B13"/>
  <c r="B3"/>
  <c r="J40" i="6"/>
  <c r="J118"/>
  <c r="J86"/>
  <c r="J119"/>
  <c r="J58"/>
  <c r="J120"/>
  <c r="J11"/>
  <c r="J72"/>
  <c r="J47"/>
  <c r="J29"/>
  <c r="J20"/>
  <c r="J8"/>
  <c r="J69"/>
  <c r="J106"/>
  <c r="J71"/>
  <c r="J112"/>
  <c r="J96"/>
  <c r="J62"/>
  <c r="J44"/>
  <c r="J6"/>
  <c r="J110"/>
  <c r="J107"/>
  <c r="J45"/>
  <c r="J12"/>
  <c r="J80"/>
  <c r="J39"/>
  <c r="J83"/>
  <c r="J54"/>
  <c r="J111"/>
  <c r="J55"/>
  <c r="J23"/>
  <c r="J15"/>
  <c r="J41"/>
  <c r="J121"/>
  <c r="J32"/>
  <c r="J24"/>
  <c r="J92"/>
  <c r="J42"/>
  <c r="J109"/>
  <c r="J2"/>
  <c r="J17"/>
  <c r="J101"/>
  <c r="J16"/>
  <c r="J89"/>
  <c r="J116"/>
  <c r="J99"/>
  <c r="J123"/>
  <c r="J93"/>
  <c r="J76"/>
  <c r="J18"/>
  <c r="J70"/>
  <c r="J79"/>
  <c r="J28"/>
  <c r="J81"/>
  <c r="J114"/>
  <c r="J115"/>
  <c r="J138"/>
  <c r="J122"/>
  <c r="J139"/>
  <c r="J117"/>
  <c r="J56"/>
  <c r="J85"/>
  <c r="J124"/>
  <c r="J31"/>
  <c r="J59"/>
  <c r="J57"/>
  <c r="J84"/>
  <c r="J74"/>
  <c r="J129"/>
  <c r="J52"/>
  <c r="J97"/>
  <c r="J66"/>
  <c r="J46"/>
  <c r="J63"/>
  <c r="J51"/>
  <c r="J68"/>
  <c r="J14"/>
  <c r="J34"/>
  <c r="J19"/>
  <c r="J88"/>
  <c r="J10"/>
  <c r="J13"/>
  <c r="J22"/>
  <c r="J125"/>
  <c r="J100"/>
  <c r="J78"/>
  <c r="J37"/>
  <c r="J36"/>
  <c r="J102"/>
  <c r="J134"/>
  <c r="J64"/>
  <c r="J67"/>
  <c r="J130"/>
  <c r="J25"/>
  <c r="J48"/>
  <c r="J60"/>
  <c r="J131"/>
  <c r="J132"/>
  <c r="J73"/>
  <c r="J133"/>
  <c r="J61"/>
  <c r="J143"/>
  <c r="J26"/>
  <c r="J91"/>
  <c r="J4"/>
  <c r="J135"/>
  <c r="J136"/>
  <c r="J137"/>
  <c r="J140"/>
  <c r="J142"/>
  <c r="J144"/>
  <c r="J141"/>
  <c r="J103"/>
  <c r="J3"/>
  <c r="J82"/>
  <c r="J146"/>
  <c r="J21"/>
  <c r="J87"/>
  <c r="J145"/>
  <c r="J147"/>
  <c r="J90"/>
  <c r="J148"/>
  <c r="J149"/>
  <c r="J150"/>
  <c r="J38"/>
  <c r="J98"/>
  <c r="J151"/>
  <c r="J53"/>
  <c r="J49"/>
  <c r="J75"/>
  <c r="J50"/>
  <c r="J94"/>
  <c r="J77"/>
  <c r="J152"/>
  <c r="J35"/>
  <c r="J30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126"/>
  <c r="J128"/>
  <c r="J127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105"/>
  <c r="J27"/>
  <c r="J113"/>
  <c r="J95"/>
  <c r="J104"/>
  <c r="B15" i="7"/>
  <c r="D15"/>
  <c r="E15"/>
  <c r="F15"/>
  <c r="D3"/>
  <c r="E3"/>
  <c r="F3"/>
  <c r="D13"/>
  <c r="E13"/>
  <c r="F13"/>
  <c r="D17"/>
  <c r="E17"/>
  <c r="F17"/>
  <c r="AD216" i="6"/>
  <c r="AD105"/>
  <c r="F14" i="7"/>
  <c r="E14"/>
  <c r="D14"/>
  <c r="B14"/>
  <c r="F6"/>
  <c r="E6"/>
  <c r="D6"/>
  <c r="B6"/>
  <c r="F10"/>
  <c r="E10"/>
  <c r="D10"/>
  <c r="B10"/>
  <c r="F11"/>
  <c r="E11"/>
  <c r="D11"/>
  <c r="B11"/>
  <c r="F12"/>
  <c r="E12"/>
  <c r="D12"/>
  <c r="B12"/>
  <c r="F8"/>
  <c r="E8"/>
  <c r="D8"/>
  <c r="B8"/>
  <c r="F7"/>
  <c r="E7"/>
  <c r="D7"/>
  <c r="B7"/>
  <c r="F5"/>
  <c r="E5"/>
  <c r="D5"/>
  <c r="B5"/>
  <c r="F9"/>
  <c r="E9"/>
  <c r="D9"/>
  <c r="H9" s="1"/>
  <c r="B9"/>
  <c r="F4"/>
  <c r="E4"/>
  <c r="D4"/>
  <c r="H4" s="1"/>
  <c r="B4"/>
  <c r="F19"/>
  <c r="E19"/>
  <c r="D19"/>
  <c r="H19" s="1"/>
  <c r="B19"/>
  <c r="F18"/>
  <c r="E18"/>
  <c r="D18"/>
  <c r="H18" s="1"/>
  <c r="B18"/>
  <c r="F2"/>
  <c r="F21" s="1"/>
  <c r="E2"/>
  <c r="E21" s="1"/>
  <c r="D2"/>
  <c r="D21" s="1"/>
  <c r="B2"/>
  <c r="B21" s="1"/>
  <c r="F16"/>
  <c r="E16"/>
  <c r="D16"/>
  <c r="B16"/>
  <c r="Y20" i="8"/>
  <c r="Y15"/>
  <c r="AD27" i="6"/>
  <c r="AD113"/>
  <c r="AD95"/>
  <c r="AD8"/>
  <c r="AD69"/>
  <c r="AD106"/>
  <c r="AD71"/>
  <c r="AD112"/>
  <c r="AD96"/>
  <c r="AD62"/>
  <c r="AD44"/>
  <c r="AD6"/>
  <c r="AD110"/>
  <c r="AD107"/>
  <c r="AD45"/>
  <c r="AD12"/>
  <c r="AD80"/>
  <c r="AD39"/>
  <c r="AD83"/>
  <c r="AD40"/>
  <c r="AD118"/>
  <c r="AD86"/>
  <c r="AD119"/>
  <c r="AD58"/>
  <c r="AD120"/>
  <c r="AD11"/>
  <c r="AD72"/>
  <c r="AD47"/>
  <c r="AD29"/>
  <c r="AD20"/>
  <c r="AD54"/>
  <c r="AD111"/>
  <c r="AD55"/>
  <c r="AD23"/>
  <c r="AD15"/>
  <c r="AD41"/>
  <c r="AD121"/>
  <c r="AD32"/>
  <c r="AD24"/>
  <c r="AD92"/>
  <c r="AD42"/>
  <c r="AD109"/>
  <c r="AD2"/>
  <c r="AD17"/>
  <c r="AD101"/>
  <c r="AD16"/>
  <c r="AD43"/>
  <c r="AD89"/>
  <c r="AD116"/>
  <c r="AD99"/>
  <c r="G16" i="7"/>
  <c r="AD123" i="6"/>
  <c r="AD93"/>
  <c r="AD76"/>
  <c r="AD18"/>
  <c r="AD70"/>
  <c r="AD79"/>
  <c r="AD28"/>
  <c r="AD81"/>
  <c r="G14" i="7"/>
  <c r="AD114" i="6"/>
  <c r="G18" i="7"/>
  <c r="AD115" i="6"/>
  <c r="AD138"/>
  <c r="AD122"/>
  <c r="AD139"/>
  <c r="AD117"/>
  <c r="AD56"/>
  <c r="AD85"/>
  <c r="AD124"/>
  <c r="AD31"/>
  <c r="AD59"/>
  <c r="AD57"/>
  <c r="AD84"/>
  <c r="AD74"/>
  <c r="AD129"/>
  <c r="AD52"/>
  <c r="AD97"/>
  <c r="AD66"/>
  <c r="AD46"/>
  <c r="AD63"/>
  <c r="AD51"/>
  <c r="AD68"/>
  <c r="AD14"/>
  <c r="AD33"/>
  <c r="AD34"/>
  <c r="AD19"/>
  <c r="AD88"/>
  <c r="AD10"/>
  <c r="AD13"/>
  <c r="AD22"/>
  <c r="AD125"/>
  <c r="AD100"/>
  <c r="AD78"/>
  <c r="AD37"/>
  <c r="AD36"/>
  <c r="AD102"/>
  <c r="AD65"/>
  <c r="G17" i="7"/>
  <c r="AD126" i="6"/>
  <c r="AD128"/>
  <c r="AD127"/>
  <c r="AD134"/>
  <c r="AD64"/>
  <c r="AD67"/>
  <c r="AD130"/>
  <c r="AD25"/>
  <c r="AD48"/>
  <c r="AD60"/>
  <c r="AD131"/>
  <c r="AD132"/>
  <c r="AD73"/>
  <c r="AD133"/>
  <c r="AD61"/>
  <c r="AD143"/>
  <c r="AD26"/>
  <c r="AD91"/>
  <c r="AD4"/>
  <c r="AD135"/>
  <c r="AD136"/>
  <c r="AD137"/>
  <c r="AD140"/>
  <c r="AD142"/>
  <c r="AD144"/>
  <c r="AD141"/>
  <c r="AD103"/>
  <c r="AD3"/>
  <c r="AD82"/>
  <c r="AD146"/>
  <c r="AD21"/>
  <c r="AD87"/>
  <c r="AD145"/>
  <c r="AD147"/>
  <c r="AD90"/>
  <c r="AD148"/>
  <c r="AD149"/>
  <c r="AD150"/>
  <c r="AD38"/>
  <c r="AD98"/>
  <c r="AD151"/>
  <c r="AD53"/>
  <c r="AD49"/>
  <c r="AD75"/>
  <c r="AD50"/>
  <c r="AD94"/>
  <c r="AD77"/>
  <c r="AD152"/>
  <c r="AD35"/>
  <c r="AD30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104"/>
  <c r="F2" i="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2" i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H3" i="7"/>
  <c r="H17"/>
  <c r="G8"/>
  <c r="H6"/>
  <c r="G15"/>
  <c r="G2"/>
  <c r="H8"/>
  <c r="H11"/>
  <c r="G10"/>
  <c r="H5"/>
  <c r="G5"/>
  <c r="G3"/>
  <c r="H12"/>
  <c r="H10"/>
  <c r="H14"/>
  <c r="G11"/>
  <c r="G7"/>
  <c r="G9"/>
  <c r="G6"/>
  <c r="H7"/>
  <c r="G13"/>
  <c r="G4"/>
  <c r="G19"/>
  <c r="G12"/>
  <c r="H15"/>
  <c r="D29" i="11"/>
  <c r="D2"/>
  <c r="D16" i="10"/>
  <c r="D31" i="11"/>
  <c r="D27"/>
  <c r="D22"/>
  <c r="D15" i="10"/>
  <c r="D20"/>
  <c r="D23" i="11"/>
  <c r="D11"/>
  <c r="D9" i="10"/>
  <c r="D19"/>
  <c r="D25"/>
  <c r="D3" i="11"/>
  <c r="D21" i="10"/>
  <c r="D10" i="11"/>
  <c r="D12" i="10"/>
  <c r="D13"/>
  <c r="D17" i="11"/>
  <c r="D5" i="10"/>
  <c r="D20" i="11"/>
  <c r="D4" i="10"/>
  <c r="D3"/>
  <c r="D18"/>
  <c r="D10"/>
  <c r="D16" i="11"/>
  <c r="D19"/>
  <c r="D30"/>
  <c r="D6" i="10"/>
  <c r="D11"/>
  <c r="D21" i="11"/>
  <c r="D8" i="10"/>
  <c r="D4" i="11"/>
  <c r="D26"/>
  <c r="D22" i="10"/>
  <c r="D23"/>
  <c r="D9" i="11"/>
  <c r="D8"/>
  <c r="D15"/>
  <c r="D26" i="10"/>
  <c r="D7" i="11"/>
  <c r="D28"/>
  <c r="D17" i="10"/>
  <c r="D5" i="11"/>
  <c r="D14"/>
  <c r="D2" i="10"/>
  <c r="D14"/>
  <c r="D25" i="11"/>
  <c r="D6"/>
  <c r="D24"/>
  <c r="D18"/>
  <c r="D24" i="10"/>
  <c r="D12" i="11"/>
  <c r="D7" i="10"/>
  <c r="D13" i="11"/>
  <c r="H16" i="7" l="1"/>
  <c r="H2"/>
  <c r="H13"/>
</calcChain>
</file>

<file path=xl/sharedStrings.xml><?xml version="1.0" encoding="utf-8"?>
<sst xmlns="http://schemas.openxmlformats.org/spreadsheetml/2006/main" count="1981" uniqueCount="438">
  <si>
    <t>žák</t>
  </si>
  <si>
    <t>8.+7.kup</t>
  </si>
  <si>
    <t>6.+5.kup</t>
  </si>
  <si>
    <t>4.+3.kup</t>
  </si>
  <si>
    <t>2.kup+vyšší</t>
  </si>
  <si>
    <t>žákyně</t>
  </si>
  <si>
    <t>junior</t>
  </si>
  <si>
    <t>2.+1.kup</t>
  </si>
  <si>
    <t>I.Dan a vyšší</t>
  </si>
  <si>
    <t>juniorka</t>
  </si>
  <si>
    <t>senior</t>
  </si>
  <si>
    <t>seniorka</t>
  </si>
  <si>
    <t>Kategorie</t>
  </si>
  <si>
    <t>Pásek</t>
  </si>
  <si>
    <t>Váha</t>
  </si>
  <si>
    <t>do 130cm</t>
  </si>
  <si>
    <t>do 140cm</t>
  </si>
  <si>
    <t>do 150cm</t>
  </si>
  <si>
    <t>do 160cm</t>
  </si>
  <si>
    <t>nad 160cm</t>
  </si>
  <si>
    <t>do 52kg</t>
  </si>
  <si>
    <t>do 58kg</t>
  </si>
  <si>
    <t>do 63kg</t>
  </si>
  <si>
    <t>do 70kg</t>
  </si>
  <si>
    <t>nad 70kg</t>
  </si>
  <si>
    <t>do 42kg</t>
  </si>
  <si>
    <t>do 48kg</t>
  </si>
  <si>
    <t>do 53kg</t>
  </si>
  <si>
    <t>do 60kg</t>
  </si>
  <si>
    <t>nad 60kg</t>
  </si>
  <si>
    <t>do 54kg</t>
  </si>
  <si>
    <t>do 71kg</t>
  </si>
  <si>
    <t>do 80kg</t>
  </si>
  <si>
    <t>nad 80kg</t>
  </si>
  <si>
    <t>Název</t>
  </si>
  <si>
    <t>Zkratka</t>
  </si>
  <si>
    <t>Zlato</t>
  </si>
  <si>
    <t>Stribro</t>
  </si>
  <si>
    <t>Bronz</t>
  </si>
  <si>
    <t>Name</t>
  </si>
  <si>
    <t>Deegre</t>
  </si>
  <si>
    <t>Club</t>
  </si>
  <si>
    <t>Country</t>
  </si>
  <si>
    <t>Male/Female</t>
  </si>
  <si>
    <t>Pattern</t>
  </si>
  <si>
    <t>Weight</t>
  </si>
  <si>
    <t>7.Kup</t>
  </si>
  <si>
    <t>Male</t>
  </si>
  <si>
    <t>I.Dan</t>
  </si>
  <si>
    <t>Female</t>
  </si>
  <si>
    <t>III.Dan</t>
  </si>
  <si>
    <t>1.Kup</t>
  </si>
  <si>
    <t>So-San Znojmo</t>
  </si>
  <si>
    <t>Kondor ITF Klub Jászberény</t>
  </si>
  <si>
    <t>5.Kup</t>
  </si>
  <si>
    <t>6.Kup</t>
  </si>
  <si>
    <t>Goranovic Dario</t>
  </si>
  <si>
    <t>Vojnovic Mladen</t>
  </si>
  <si>
    <t>Keske Resul</t>
  </si>
  <si>
    <t>Joomuk-Frýdek-Místek</t>
  </si>
  <si>
    <t>Škola Taekwon-Do Hwarang</t>
  </si>
  <si>
    <t>Václav Bůžek</t>
  </si>
  <si>
    <t>Gabriela Novotná</t>
  </si>
  <si>
    <t>Kandus Vít</t>
  </si>
  <si>
    <t>Škola Taekwon-Do Club Brno</t>
  </si>
  <si>
    <t>Ondráček Tomáš</t>
  </si>
  <si>
    <t>Preis Rudolf</t>
  </si>
  <si>
    <t>Fackenbergová Dominika</t>
  </si>
  <si>
    <t>Buchtová Barbora</t>
  </si>
  <si>
    <t>Lang Jiří</t>
  </si>
  <si>
    <t>Uher David</t>
  </si>
  <si>
    <t>Vrána Lukáš</t>
  </si>
  <si>
    <t>TKD klub Hong Ryong Sereď</t>
  </si>
  <si>
    <t>Křivánková Hana</t>
  </si>
  <si>
    <t>Kárníková Kateřina</t>
  </si>
  <si>
    <t>Kmec Jakub</t>
  </si>
  <si>
    <t>matsogi</t>
  </si>
  <si>
    <t>TUL</t>
  </si>
  <si>
    <t>počet</t>
  </si>
  <si>
    <t xml:space="preserve">UKF Nitra </t>
  </si>
  <si>
    <t>počet zavodniku</t>
  </si>
  <si>
    <t>k1</t>
  </si>
  <si>
    <t>k2</t>
  </si>
  <si>
    <t>k3</t>
  </si>
  <si>
    <t>k4</t>
  </si>
  <si>
    <t>k5</t>
  </si>
  <si>
    <t>k6</t>
  </si>
  <si>
    <t>k8</t>
  </si>
  <si>
    <t>k11</t>
  </si>
  <si>
    <t>k14</t>
  </si>
  <si>
    <t>Klub</t>
  </si>
  <si>
    <t>I. TUL</t>
  </si>
  <si>
    <t>II. TUL</t>
  </si>
  <si>
    <t>I.MATSOGI</t>
  </si>
  <si>
    <t>II. MATSOGI</t>
  </si>
  <si>
    <t>III.MATSOGI</t>
  </si>
  <si>
    <t>I.Ttul</t>
  </si>
  <si>
    <t>II.Ttul</t>
  </si>
  <si>
    <t>III. Ttul</t>
  </si>
  <si>
    <t>I.Tmat</t>
  </si>
  <si>
    <t>II.Tmat</t>
  </si>
  <si>
    <t>III. Tmat</t>
  </si>
  <si>
    <t>Body</t>
  </si>
  <si>
    <t>Kontorla</t>
  </si>
  <si>
    <t>Ring</t>
  </si>
  <si>
    <t>A</t>
  </si>
  <si>
    <t>B</t>
  </si>
  <si>
    <t>C</t>
  </si>
  <si>
    <t>sloucit</t>
  </si>
  <si>
    <t>Martin Lorinc</t>
  </si>
  <si>
    <t>Lienerová Lucie</t>
  </si>
  <si>
    <t>III. TUL</t>
  </si>
  <si>
    <t>INO # 366  SEMPER  FIDELIS  CROATIA</t>
  </si>
  <si>
    <t>k16</t>
  </si>
  <si>
    <t>Irena Škoro</t>
  </si>
  <si>
    <t>Mihaela Šimunovic</t>
  </si>
  <si>
    <t>Ankica Marušić</t>
  </si>
  <si>
    <t>Zrinka Riđan</t>
  </si>
  <si>
    <t>Mihaela Trnovski</t>
  </si>
  <si>
    <t>Perica Kovačević</t>
  </si>
  <si>
    <t>Ivan Mirković</t>
  </si>
  <si>
    <t>Matej Trošeljac</t>
  </si>
  <si>
    <t>Slavko Trošeljac</t>
  </si>
  <si>
    <t>Željko Fogadić</t>
  </si>
  <si>
    <t>Paula Škreblin</t>
  </si>
  <si>
    <t>Sára Bůžková</t>
  </si>
  <si>
    <t>Robin Černý</t>
  </si>
  <si>
    <t>David  Šára</t>
  </si>
  <si>
    <t>Šula Libor</t>
  </si>
  <si>
    <t>Mlčková Ivana</t>
  </si>
  <si>
    <t>Belháč Vladimír</t>
  </si>
  <si>
    <t>Nesnídalová Andrea</t>
  </si>
  <si>
    <t>Vu Huy Hoang</t>
  </si>
  <si>
    <t>Nešpor Lukáš</t>
  </si>
  <si>
    <t>Náprava Jan</t>
  </si>
  <si>
    <t>SAS KRISZTIÁN</t>
  </si>
  <si>
    <t>BÁLINT ZOLTÁN</t>
  </si>
  <si>
    <t>SZABÓ BÁLINT</t>
  </si>
  <si>
    <t>LAKATOS NORBERT</t>
  </si>
  <si>
    <t>NYÍRI SÁNDOR</t>
  </si>
  <si>
    <t>Kristián Nguyen</t>
  </si>
  <si>
    <t>Slavomír Hátaš</t>
  </si>
  <si>
    <t>Roman Ondro</t>
  </si>
  <si>
    <t>Mai Linh Nguyen</t>
  </si>
  <si>
    <t>Teodóra Szőcs</t>
  </si>
  <si>
    <t>Martina Ondrová</t>
  </si>
  <si>
    <t>Jaroslav Hambalko ml.</t>
  </si>
  <si>
    <t>Štefan Nemček</t>
  </si>
  <si>
    <t>Lenka Dankovičová</t>
  </si>
  <si>
    <t>Erik Báboš</t>
  </si>
  <si>
    <t xml:space="preserve"> Martin Morávek</t>
  </si>
  <si>
    <t>k17</t>
  </si>
  <si>
    <t xml:space="preserve">KRIŽAN Andrej                                                                                                                       </t>
  </si>
  <si>
    <t>MAXIÁN Michal</t>
  </si>
  <si>
    <t>UHLÁR Viktor</t>
  </si>
  <si>
    <t>VARGOVÁ Natália</t>
  </si>
  <si>
    <t>ALIAJ Brahim</t>
  </si>
  <si>
    <t>SLIEZIKOVÁ Sandra</t>
  </si>
  <si>
    <t>BERECZ Richard</t>
  </si>
  <si>
    <t>BERISHA Gresa</t>
  </si>
  <si>
    <t>BERISHA Genc</t>
  </si>
  <si>
    <t>TUSKEOVÁ Monika</t>
  </si>
  <si>
    <t>HASNA Hani</t>
  </si>
  <si>
    <t>VIŠTIAK Eduard</t>
  </si>
  <si>
    <t>SOBOTA Patrik</t>
  </si>
  <si>
    <t>PIROŠKA Kristián</t>
  </si>
  <si>
    <t>BARÁTH, Dávid</t>
  </si>
  <si>
    <t>8.KUP</t>
  </si>
  <si>
    <t>Taufer Tomáš</t>
  </si>
  <si>
    <t>Gajdošík Nikolas</t>
  </si>
  <si>
    <t>Cupáková Dagmar</t>
  </si>
  <si>
    <t>Vaďurová Zuzana</t>
  </si>
  <si>
    <t>Popelová Kristýna</t>
  </si>
  <si>
    <t>Matulová Lenka</t>
  </si>
  <si>
    <t>IV.Dan</t>
  </si>
  <si>
    <t>Blaškovičová Kristína</t>
  </si>
  <si>
    <t>Cíbik Marek</t>
  </si>
  <si>
    <t>Kopál Richard</t>
  </si>
  <si>
    <t>Mikulincová Veronika</t>
  </si>
  <si>
    <t>Mizera Tomáš</t>
  </si>
  <si>
    <t>Ďuračka Juraj</t>
  </si>
  <si>
    <t>2. Kup</t>
  </si>
  <si>
    <t>Italian Taekwon-Do Association</t>
  </si>
  <si>
    <t>k18</t>
  </si>
  <si>
    <t>FARIGU SILVIA</t>
  </si>
  <si>
    <t>PAPALA Martin</t>
  </si>
  <si>
    <t>PELC Vít</t>
  </si>
  <si>
    <t>DVOŘÁKOVÁ  Aneta</t>
  </si>
  <si>
    <t>MAJEROVÁ Monika</t>
  </si>
  <si>
    <t>FROHLICHOVÁ Petra</t>
  </si>
  <si>
    <t>PAVLÁSKOVÁ Lucie</t>
  </si>
  <si>
    <t>2.kup</t>
  </si>
  <si>
    <t>I. Dan</t>
  </si>
  <si>
    <t>Cigáňová Katka</t>
  </si>
  <si>
    <t>childern</t>
  </si>
  <si>
    <t>140cm</t>
  </si>
  <si>
    <t>160cm</t>
  </si>
  <si>
    <t>k19</t>
  </si>
  <si>
    <t>Balazs Pál</t>
  </si>
  <si>
    <t>Bea Szatmári-Demeter</t>
  </si>
  <si>
    <t>Attila Szatmári-Demeter</t>
  </si>
  <si>
    <t>70kg</t>
  </si>
  <si>
    <t>ITF Taekwondo Slovakia</t>
  </si>
  <si>
    <t>k20</t>
  </si>
  <si>
    <t>nad80kg</t>
  </si>
  <si>
    <t>nad60kg</t>
  </si>
  <si>
    <t>71kg</t>
  </si>
  <si>
    <t>150cm</t>
  </si>
  <si>
    <t>53kg</t>
  </si>
  <si>
    <t>52kg</t>
  </si>
  <si>
    <t>60kg</t>
  </si>
  <si>
    <t>80kg</t>
  </si>
  <si>
    <t>Hanaková Barbora</t>
  </si>
  <si>
    <t>Kováčová Kristýna</t>
  </si>
  <si>
    <t>Švabenská Jana</t>
  </si>
  <si>
    <t>Mikušová Nella</t>
  </si>
  <si>
    <t>Kamenár Matěj</t>
  </si>
  <si>
    <t>Janhubová Marie</t>
  </si>
  <si>
    <t>Czech Taekwon-do I.T.F Association</t>
  </si>
  <si>
    <t>Count</t>
  </si>
  <si>
    <t>I.</t>
  </si>
  <si>
    <t>II.</t>
  </si>
  <si>
    <t>III.</t>
  </si>
  <si>
    <t>Kup</t>
  </si>
  <si>
    <t>Dan</t>
  </si>
  <si>
    <t>Rene Javorić - Ilić / Martin Lorinc</t>
  </si>
  <si>
    <t>HORVÁTH KORNÉL/Valášek Timotheos</t>
  </si>
  <si>
    <t>Macháň Libor jun./Slavko Trošeljac</t>
  </si>
  <si>
    <t>Milicevic Stefan/KOVÁCS MÁTÉ</t>
  </si>
  <si>
    <t>Bruck Jakub/Štrpka Peter</t>
  </si>
  <si>
    <t>Lučan Patrik/ZELMAN Erik</t>
  </si>
  <si>
    <t>SZABÓ BÁLINT/ Martin Morávek</t>
  </si>
  <si>
    <t>Radosavlevic Milos/KOSTURA Radim</t>
  </si>
  <si>
    <t>Janhuba Jakub/Kandus Jindřich</t>
  </si>
  <si>
    <t>Kubín Lukáš/Lučan Marek</t>
  </si>
  <si>
    <t>Patrik  Bohdálek/KORMOS PÉTER</t>
  </si>
  <si>
    <t>IVÁN Dávid/Preis Rudolf</t>
  </si>
  <si>
    <t>TeamTul</t>
  </si>
  <si>
    <t>TeamMatsogi</t>
  </si>
  <si>
    <t>TeamHotsinsul</t>
  </si>
  <si>
    <t>I.Thots</t>
  </si>
  <si>
    <t>II. Thots</t>
  </si>
  <si>
    <t>III.Thost</t>
  </si>
  <si>
    <t>T-Ki</t>
  </si>
  <si>
    <t>Age</t>
  </si>
  <si>
    <t>Sparring</t>
  </si>
  <si>
    <t>Category</t>
  </si>
  <si>
    <t>Sex</t>
  </si>
  <si>
    <t>Kup/Dan</t>
  </si>
  <si>
    <t>Klub-zkr</t>
  </si>
  <si>
    <t>Sona Beluska</t>
  </si>
  <si>
    <t>5.kup</t>
  </si>
  <si>
    <t>Yes</t>
  </si>
  <si>
    <t>No</t>
  </si>
  <si>
    <t>Tana Beluska</t>
  </si>
  <si>
    <t>6.kup</t>
  </si>
  <si>
    <t>Natalia Kotaskova</t>
  </si>
  <si>
    <t>Filip Baran</t>
  </si>
  <si>
    <t>4.kup</t>
  </si>
  <si>
    <t>k21</t>
  </si>
  <si>
    <t>Drako Smolenice</t>
  </si>
  <si>
    <t>k22</t>
  </si>
  <si>
    <t>k23</t>
  </si>
  <si>
    <t>Hatvani Tkd Club Hungary</t>
  </si>
  <si>
    <t xml:space="preserve">Anna Válóczi </t>
  </si>
  <si>
    <t xml:space="preserve">Kitti  Virág         </t>
  </si>
  <si>
    <t xml:space="preserve">Réka Kerékgyártó </t>
  </si>
  <si>
    <t>8.kup</t>
  </si>
  <si>
    <t xml:space="preserve">Beáta Demeter Szatmári  </t>
  </si>
  <si>
    <t xml:space="preserve">Balázs Kerékgyártó  </t>
  </si>
  <si>
    <t xml:space="preserve">Szabolcs Tóth           </t>
  </si>
  <si>
    <t>3.kup</t>
  </si>
  <si>
    <t xml:space="preserve">Ádám Sándor        </t>
  </si>
  <si>
    <t xml:space="preserve">Andrea Válóczi       </t>
  </si>
  <si>
    <t>9.kup</t>
  </si>
  <si>
    <t xml:space="preserve">Attila Demeter Szatmári      </t>
  </si>
  <si>
    <t>II.Dan</t>
  </si>
  <si>
    <t>Kristóf Sőregi</t>
  </si>
  <si>
    <t>Noémi Benedek</t>
  </si>
  <si>
    <t>Martin Velkei</t>
  </si>
  <si>
    <t>Máté Kovács</t>
  </si>
  <si>
    <t>Kornél Horváth</t>
  </si>
  <si>
    <t>Petra Fődi</t>
  </si>
  <si>
    <t>Olivér Tűzkő</t>
  </si>
  <si>
    <t>Ištoková Klára</t>
  </si>
  <si>
    <t>7.kup</t>
  </si>
  <si>
    <t>Javor Lukáš</t>
  </si>
  <si>
    <t>Javor Matúš</t>
  </si>
  <si>
    <t>Perička Patrik</t>
  </si>
  <si>
    <t>Štrpka Peter</t>
  </si>
  <si>
    <t>Šulák Denis</t>
  </si>
  <si>
    <t>Janíková Viktória</t>
  </si>
  <si>
    <t>KBU TAEKWON-DO NITRA</t>
  </si>
  <si>
    <t>Matej Vlčej</t>
  </si>
  <si>
    <t>Dominik Sawicki</t>
  </si>
  <si>
    <t>Silvia Banárová</t>
  </si>
  <si>
    <t>Vivien Ballayová</t>
  </si>
  <si>
    <t>Bianka Oravec</t>
  </si>
  <si>
    <t>Vanessa Schwarzová</t>
  </si>
  <si>
    <t>Karviná</t>
  </si>
  <si>
    <t>Tvardek Jakub</t>
  </si>
  <si>
    <t xml:space="preserve">Tobola Kamil </t>
  </si>
  <si>
    <t>Kurtišová Beáta</t>
  </si>
  <si>
    <t>1.kup</t>
  </si>
  <si>
    <t>Tobolová Tereza</t>
  </si>
  <si>
    <t>Šebestová Bára</t>
  </si>
  <si>
    <t>Šebestová Klára</t>
  </si>
  <si>
    <t>Hradílková Eliška</t>
  </si>
  <si>
    <t>Kwiczalová Daniela</t>
  </si>
  <si>
    <t>Muller Jan</t>
  </si>
  <si>
    <t>Tong-il České Budějovice</t>
  </si>
  <si>
    <t>Kliment Jiří</t>
  </si>
  <si>
    <t>Máče Jakub</t>
  </si>
  <si>
    <t>Frič Lukáš</t>
  </si>
  <si>
    <t>TAEKWON-DO CLUB RADOVLJICA</t>
  </si>
  <si>
    <t>MIKLIČ METOD</t>
  </si>
  <si>
    <t>FISTER NEJA</t>
  </si>
  <si>
    <t>DEMŠAR PIA</t>
  </si>
  <si>
    <t>ZUPAN NAJA</t>
  </si>
  <si>
    <t>SITAR IVANA</t>
  </si>
  <si>
    <t>SITAR BARBARA</t>
  </si>
  <si>
    <t xml:space="preserve">ITF SPAIN (AETI) </t>
  </si>
  <si>
    <t>Monreal Leonardo</t>
  </si>
  <si>
    <t>IV Dan</t>
  </si>
  <si>
    <t>Vileta Daniel</t>
  </si>
  <si>
    <t>Armenian ITF Taekwon-Do Federation</t>
  </si>
  <si>
    <t>Gevorgyan  Arsen</t>
  </si>
  <si>
    <t>Hambardzumyan  Ara</t>
  </si>
  <si>
    <t>TKD Club PAEK DU SAN AUSTRIA</t>
  </si>
  <si>
    <t>HOLZER René</t>
  </si>
  <si>
    <t>HOLZER Dominik</t>
  </si>
  <si>
    <t>4.Kup</t>
  </si>
  <si>
    <t>MAUSER Martin</t>
  </si>
  <si>
    <t>8.Kup</t>
  </si>
  <si>
    <t>GER-ITF</t>
  </si>
  <si>
    <t>Dietmar Gahler</t>
  </si>
  <si>
    <t>Nina Gahler</t>
  </si>
  <si>
    <t>Fynn Gahler</t>
  </si>
  <si>
    <t xml:space="preserve">Lars Minnerup </t>
  </si>
  <si>
    <t>Iris Galinski</t>
  </si>
  <si>
    <t>Jana Galinsky</t>
  </si>
  <si>
    <t>Fejta Tomáš</t>
  </si>
  <si>
    <t>Antoňů Jiří</t>
  </si>
  <si>
    <t>Stručovský Lukáš</t>
  </si>
  <si>
    <t>Vobůrka Pavel</t>
  </si>
  <si>
    <t>Matoušek Martin</t>
  </si>
  <si>
    <t>Švaříček Vojtěch</t>
  </si>
  <si>
    <t>Šťastný Pavel</t>
  </si>
  <si>
    <t>Korbelová Kristýna</t>
  </si>
  <si>
    <t>Mikeš Tomáš</t>
  </si>
  <si>
    <t>Třebíč</t>
  </si>
  <si>
    <t>ŠK Taekwon-Do Moldava nad Bodvou</t>
  </si>
  <si>
    <t>Kráľ Michal</t>
  </si>
  <si>
    <t>Maruscsák Ladislav</t>
  </si>
  <si>
    <t>Vojakovičová Bianka</t>
  </si>
  <si>
    <t>Hájovský Josef</t>
  </si>
  <si>
    <t>Mrózek Lukáš</t>
  </si>
  <si>
    <t>Papala Martin</t>
  </si>
  <si>
    <t>Sova Tomáš</t>
  </si>
  <si>
    <t>Mrózek Filip</t>
  </si>
  <si>
    <t>Kozel David</t>
  </si>
  <si>
    <t>Maier Marek</t>
  </si>
  <si>
    <t>Kotula Matouš</t>
  </si>
  <si>
    <t>Trinh Tuan Long</t>
  </si>
  <si>
    <t>Picka David</t>
  </si>
  <si>
    <t>Taekwon-Do ITF IL DONG Ostrava</t>
  </si>
  <si>
    <t>Fryštacký Milan ml.</t>
  </si>
  <si>
    <t>Fryštacký Jan</t>
  </si>
  <si>
    <t>Deingruber Ondřej</t>
  </si>
  <si>
    <t>Do-san Šumná</t>
  </si>
  <si>
    <t>Kandus Jindřich</t>
  </si>
  <si>
    <t>Jelínek René</t>
  </si>
  <si>
    <t>Dvořáková Erika</t>
  </si>
  <si>
    <t>Polsko</t>
  </si>
  <si>
    <t>k24</t>
  </si>
  <si>
    <t>Mateusz Echaust</t>
  </si>
  <si>
    <t>Boglárka Bábosik</t>
  </si>
  <si>
    <t>Rudolf Krizan</t>
  </si>
  <si>
    <t>Izabela Kurtišová</t>
  </si>
  <si>
    <t>Lucie Mullerova</t>
  </si>
  <si>
    <t>Monika Burdová</t>
  </si>
  <si>
    <t>Vendula Bluchová</t>
  </si>
  <si>
    <t>Michaela Lampartová</t>
  </si>
  <si>
    <t>Martin Líška</t>
  </si>
  <si>
    <t>5. KUP</t>
  </si>
  <si>
    <t>3. KUP</t>
  </si>
  <si>
    <t>David Šára</t>
  </si>
  <si>
    <t>I. DAN</t>
  </si>
  <si>
    <t>Jevišovice</t>
  </si>
  <si>
    <t>So-san Znojmo</t>
  </si>
  <si>
    <t xml:space="preserve">Jana Pelanova </t>
  </si>
  <si>
    <t>Iveta Suchomelova</t>
  </si>
  <si>
    <t>Jindrich Kunert</t>
  </si>
  <si>
    <t>Petr Fousek</t>
  </si>
  <si>
    <t>Josef Najmon</t>
  </si>
  <si>
    <t xml:space="preserve">Julie Krcalova </t>
  </si>
  <si>
    <t xml:space="preserve">Gabriela Eliasova </t>
  </si>
  <si>
    <t>Filip Koch</t>
  </si>
  <si>
    <t>David Zamazal</t>
  </si>
  <si>
    <t>Nikola Kluglova</t>
  </si>
  <si>
    <t>Anna Wojnarova</t>
  </si>
  <si>
    <t>David Sukup</t>
  </si>
  <si>
    <t>Helena Klikorkova</t>
  </si>
  <si>
    <t>Jana Klikorkova</t>
  </si>
  <si>
    <t>Josef Klikorka</t>
  </si>
  <si>
    <t>Vojtech Tomasek</t>
  </si>
  <si>
    <t>Vu Huy Hang</t>
  </si>
  <si>
    <t>Josef Hruza</t>
  </si>
  <si>
    <t>Katerina Karnikova</t>
  </si>
  <si>
    <t>Alexander Bashiri</t>
  </si>
  <si>
    <t>Gabriela Luksikova</t>
  </si>
  <si>
    <t>Libor Sula</t>
  </si>
  <si>
    <t>David Burda</t>
  </si>
  <si>
    <t>Vesely Petr</t>
  </si>
  <si>
    <t>3.Kup</t>
  </si>
  <si>
    <t>Rosner Martin</t>
  </si>
  <si>
    <t>Papez Michal</t>
  </si>
  <si>
    <t>Bernard Ondrej</t>
  </si>
  <si>
    <t>Patocka Pavel</t>
  </si>
  <si>
    <t>Patocka Vladimir</t>
  </si>
  <si>
    <t>Trenz Tomas</t>
  </si>
  <si>
    <t>Vejchoda Martin</t>
  </si>
  <si>
    <t>Masek Premysl</t>
  </si>
  <si>
    <t>Hamza Milan</t>
  </si>
  <si>
    <t>Stanislav Vyskot</t>
  </si>
  <si>
    <t>Alex Kovaljov</t>
  </si>
  <si>
    <t>Klara Vybiralova</t>
  </si>
  <si>
    <t>Zaneta Ingerlova</t>
  </si>
  <si>
    <t>Katerina Heverova</t>
  </si>
  <si>
    <t>Klara Kopecna</t>
  </si>
  <si>
    <t>Katerina Vyskotova</t>
  </si>
  <si>
    <t>Alexandr Puda</t>
  </si>
  <si>
    <t>Frantisek Vajdik</t>
  </si>
  <si>
    <t>Vojtech Loun</t>
  </si>
  <si>
    <t>Teamy</t>
  </si>
  <si>
    <t>I.T-ki</t>
  </si>
  <si>
    <t>II.T-ki</t>
  </si>
  <si>
    <t>III. T-ki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</si>
</sst>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FF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49" fontId="0" fillId="0" borderId="0" xfId="0" applyNumberFormat="1"/>
    <xf numFmtId="0" fontId="3" fillId="0" borderId="0" xfId="0" applyFont="1" applyBorder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2" borderId="0" xfId="0" applyFont="1" applyFill="1"/>
    <xf numFmtId="0" fontId="6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2" fillId="5" borderId="0" xfId="0" applyFont="1" applyFill="1"/>
    <xf numFmtId="0" fontId="0" fillId="5" borderId="0" xfId="0" applyFill="1"/>
    <xf numFmtId="0" fontId="3" fillId="6" borderId="0" xfId="0" applyFont="1" applyFill="1" applyBorder="1" applyAlignment="1">
      <alignment wrapText="1"/>
    </xf>
    <xf numFmtId="0" fontId="3" fillId="6" borderId="0" xfId="0" applyFont="1" applyFill="1" applyBorder="1" applyAlignment="1">
      <alignment vertical="top" wrapText="1"/>
    </xf>
    <xf numFmtId="0" fontId="0" fillId="6" borderId="0" xfId="0" applyFill="1"/>
    <xf numFmtId="49" fontId="0" fillId="6" borderId="0" xfId="0" applyNumberFormat="1" applyFill="1"/>
    <xf numFmtId="0" fontId="6" fillId="6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4" borderId="0" xfId="0" applyFont="1" applyFill="1" applyBorder="1" applyAlignment="1">
      <alignment wrapText="1"/>
    </xf>
    <xf numFmtId="0" fontId="3" fillId="4" borderId="0" xfId="0" applyFont="1" applyFill="1"/>
    <xf numFmtId="0" fontId="3" fillId="4" borderId="0" xfId="0" applyFont="1" applyFill="1" applyBorder="1" applyAlignment="1">
      <alignment vertical="top" wrapText="1"/>
    </xf>
    <xf numFmtId="0" fontId="8" fillId="4" borderId="0" xfId="0" applyFont="1" applyFill="1"/>
    <xf numFmtId="0" fontId="7" fillId="4" borderId="0" xfId="0" applyFont="1" applyFill="1"/>
    <xf numFmtId="0" fontId="8" fillId="6" borderId="0" xfId="0" applyFont="1" applyFill="1"/>
    <xf numFmtId="0" fontId="6" fillId="4" borderId="0" xfId="0" applyFont="1" applyFill="1"/>
    <xf numFmtId="0" fontId="4" fillId="0" borderId="0" xfId="0" applyFont="1"/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7" fillId="6" borderId="0" xfId="0" applyFont="1" applyFill="1"/>
    <xf numFmtId="0" fontId="0" fillId="6" borderId="3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7" fillId="6" borderId="0" xfId="0" applyFont="1" applyFill="1" applyBorder="1"/>
    <xf numFmtId="0" fontId="4" fillId="6" borderId="0" xfId="0" applyFont="1" applyFill="1"/>
    <xf numFmtId="0" fontId="10" fillId="0" borderId="0" xfId="0" applyFont="1"/>
    <xf numFmtId="0" fontId="6" fillId="5" borderId="3" xfId="0" applyFon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0" borderId="0" xfId="0" applyBorder="1" applyProtection="1">
      <protection locked="0"/>
    </xf>
    <xf numFmtId="0" fontId="1" fillId="0" borderId="3" xfId="1" applyFont="1" applyBorder="1" applyProtection="1">
      <protection locked="0"/>
    </xf>
    <xf numFmtId="0" fontId="0" fillId="0" borderId="7" xfId="0" applyBorder="1" applyProtection="1">
      <protection locked="0"/>
    </xf>
    <xf numFmtId="0" fontId="1" fillId="0" borderId="3" xfId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3" xfId="0" applyBorder="1"/>
    <xf numFmtId="0" fontId="0" fillId="0" borderId="9" xfId="0" applyBorder="1" applyProtection="1">
      <protection locked="0"/>
    </xf>
    <xf numFmtId="0" fontId="1" fillId="0" borderId="2" xfId="1" applyFon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2" xfId="1" applyBorder="1" applyProtection="1">
      <protection locked="0"/>
    </xf>
    <xf numFmtId="0" fontId="1" fillId="0" borderId="5" xfId="1" applyBorder="1" applyProtection="1">
      <protection locked="0"/>
    </xf>
    <xf numFmtId="0" fontId="0" fillId="0" borderId="2" xfId="0" applyBorder="1"/>
    <xf numFmtId="0" fontId="1" fillId="0" borderId="2" xfId="1" applyBorder="1" applyProtection="1"/>
    <xf numFmtId="0" fontId="0" fillId="6" borderId="2" xfId="0" applyFill="1" applyBorder="1" applyAlignment="1" applyProtection="1">
      <alignment horizontal="center"/>
      <protection locked="0"/>
    </xf>
    <xf numFmtId="1" fontId="0" fillId="0" borderId="2" xfId="0" applyNumberFormat="1" applyBorder="1" applyProtection="1">
      <protection locked="0"/>
    </xf>
    <xf numFmtId="0" fontId="0" fillId="0" borderId="2" xfId="0" applyBorder="1" applyProtection="1"/>
    <xf numFmtId="0" fontId="0" fillId="0" borderId="8" xfId="0" applyBorder="1" applyProtection="1">
      <protection locked="0"/>
    </xf>
    <xf numFmtId="0" fontId="1" fillId="0" borderId="1" xfId="1" applyFont="1" applyBorder="1" applyProtection="1">
      <protection locked="0"/>
    </xf>
    <xf numFmtId="0" fontId="0" fillId="0" borderId="11" xfId="0" applyBorder="1" applyProtection="1">
      <protection locked="0"/>
    </xf>
    <xf numFmtId="0" fontId="1" fillId="0" borderId="1" xfId="1" applyBorder="1" applyProtection="1"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0" fillId="0" borderId="12" xfId="0" applyBorder="1" applyAlignment="1" applyProtection="1">
      <alignment horizontal="center"/>
      <protection locked="0"/>
    </xf>
    <xf numFmtId="0" fontId="1" fillId="0" borderId="5" xfId="1" applyFont="1" applyBorder="1" applyProtection="1">
      <protection locked="0"/>
    </xf>
    <xf numFmtId="0" fontId="1" fillId="0" borderId="6" xfId="1" applyFont="1" applyBorder="1" applyProtection="1">
      <protection locked="0"/>
    </xf>
    <xf numFmtId="0" fontId="0" fillId="6" borderId="0" xfId="0" applyFill="1" applyBorder="1" applyProtection="1">
      <protection locked="0"/>
    </xf>
    <xf numFmtId="0" fontId="1" fillId="5" borderId="3" xfId="1" applyFill="1" applyBorder="1" applyProtection="1">
      <protection locked="0"/>
    </xf>
    <xf numFmtId="0" fontId="1" fillId="0" borderId="4" xfId="1" applyFont="1" applyBorder="1" applyProtection="1">
      <protection locked="0"/>
    </xf>
    <xf numFmtId="0" fontId="1" fillId="0" borderId="5" xfId="1" applyBorder="1" applyProtection="1"/>
    <xf numFmtId="0" fontId="11" fillId="0" borderId="0" xfId="0" applyFont="1"/>
    <xf numFmtId="0" fontId="11" fillId="6" borderId="0" xfId="0" applyFont="1" applyFill="1"/>
    <xf numFmtId="0" fontId="12" fillId="0" borderId="0" xfId="0" applyFont="1"/>
    <xf numFmtId="0" fontId="13" fillId="0" borderId="0" xfId="0" applyFont="1" applyFill="1" applyBorder="1" applyAlignment="1">
      <alignment wrapText="1"/>
    </xf>
    <xf numFmtId="0" fontId="13" fillId="6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17" fillId="0" borderId="2" xfId="0" applyFont="1" applyBorder="1"/>
    <xf numFmtId="0" fontId="18" fillId="6" borderId="2" xfId="0" applyFont="1" applyFill="1" applyBorder="1"/>
    <xf numFmtId="0" fontId="15" fillId="6" borderId="2" xfId="0" applyFont="1" applyFill="1" applyBorder="1"/>
    <xf numFmtId="0" fontId="14" fillId="6" borderId="2" xfId="0" applyFont="1" applyFill="1" applyBorder="1"/>
    <xf numFmtId="0" fontId="18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3">
    <cellStyle name="Excel Built-in Normal" xfId="1"/>
    <cellStyle name="Hypertextový odkaz 2" xfId="2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C5" sqref="C5"/>
    </sheetView>
  </sheetViews>
  <sheetFormatPr defaultRowHeight="15"/>
  <cols>
    <col min="2" max="2" width="11.85546875" customWidth="1"/>
    <col min="6" max="6" width="10.85546875" bestFit="1" customWidth="1"/>
  </cols>
  <sheetData>
    <row r="1" spans="1:6">
      <c r="A1" t="s">
        <v>12</v>
      </c>
      <c r="B1" t="s">
        <v>13</v>
      </c>
      <c r="C1" t="s">
        <v>78</v>
      </c>
      <c r="D1" t="s">
        <v>104</v>
      </c>
    </row>
    <row r="2" spans="1:6">
      <c r="A2" t="s">
        <v>0</v>
      </c>
      <c r="B2" t="s">
        <v>1</v>
      </c>
      <c r="C2">
        <v>19</v>
      </c>
      <c r="D2" t="s">
        <v>105</v>
      </c>
      <c r="F2">
        <f>PRODUCT(C2*5)</f>
        <v>95</v>
      </c>
    </row>
    <row r="3" spans="1:6">
      <c r="A3" t="s">
        <v>0</v>
      </c>
      <c r="B3" t="s">
        <v>2</v>
      </c>
      <c r="C3">
        <v>16</v>
      </c>
      <c r="D3" t="s">
        <v>105</v>
      </c>
      <c r="F3">
        <f t="shared" ref="F3:F29" si="0">PRODUCT(C3*5)</f>
        <v>80</v>
      </c>
    </row>
    <row r="4" spans="1:6">
      <c r="A4" t="s">
        <v>0</v>
      </c>
      <c r="B4" t="s">
        <v>3</v>
      </c>
      <c r="C4">
        <v>13</v>
      </c>
      <c r="D4" t="s">
        <v>105</v>
      </c>
      <c r="F4">
        <f t="shared" si="0"/>
        <v>65</v>
      </c>
    </row>
    <row r="5" spans="1:6">
      <c r="A5" t="s">
        <v>0</v>
      </c>
      <c r="B5" t="s">
        <v>4</v>
      </c>
      <c r="C5">
        <v>10</v>
      </c>
      <c r="D5" t="s">
        <v>105</v>
      </c>
      <c r="F5">
        <f t="shared" si="0"/>
        <v>50</v>
      </c>
    </row>
    <row r="6" spans="1:6">
      <c r="A6" t="s">
        <v>5</v>
      </c>
      <c r="B6" t="s">
        <v>1</v>
      </c>
      <c r="C6">
        <v>5</v>
      </c>
      <c r="D6" t="s">
        <v>105</v>
      </c>
      <c r="F6">
        <f t="shared" si="0"/>
        <v>25</v>
      </c>
    </row>
    <row r="7" spans="1:6">
      <c r="A7" t="s">
        <v>5</v>
      </c>
      <c r="B7" t="s">
        <v>2</v>
      </c>
      <c r="C7">
        <v>7</v>
      </c>
      <c r="D7" t="s">
        <v>105</v>
      </c>
      <c r="F7">
        <f t="shared" si="0"/>
        <v>35</v>
      </c>
    </row>
    <row r="8" spans="1:6">
      <c r="A8" t="s">
        <v>5</v>
      </c>
      <c r="B8" t="s">
        <v>3</v>
      </c>
      <c r="C8">
        <v>4</v>
      </c>
      <c r="D8" t="s">
        <v>105</v>
      </c>
      <c r="F8">
        <f t="shared" si="0"/>
        <v>20</v>
      </c>
    </row>
    <row r="9" spans="1:6">
      <c r="A9" t="s">
        <v>5</v>
      </c>
      <c r="B9" t="s">
        <v>4</v>
      </c>
      <c r="C9">
        <v>2</v>
      </c>
      <c r="D9" t="s">
        <v>105</v>
      </c>
      <c r="F9">
        <f t="shared" si="0"/>
        <v>10</v>
      </c>
    </row>
    <row r="10" spans="1:6">
      <c r="A10" t="s">
        <v>6</v>
      </c>
      <c r="B10" t="s">
        <v>1</v>
      </c>
      <c r="C10">
        <v>6</v>
      </c>
      <c r="D10" t="s">
        <v>107</v>
      </c>
      <c r="F10">
        <f t="shared" si="0"/>
        <v>30</v>
      </c>
    </row>
    <row r="11" spans="1:6">
      <c r="A11" t="s">
        <v>6</v>
      </c>
      <c r="B11" t="s">
        <v>2</v>
      </c>
      <c r="C11">
        <v>10</v>
      </c>
      <c r="D11" t="s">
        <v>107</v>
      </c>
      <c r="F11">
        <f t="shared" si="0"/>
        <v>50</v>
      </c>
    </row>
    <row r="12" spans="1:6">
      <c r="A12" t="s">
        <v>6</v>
      </c>
      <c r="B12" t="s">
        <v>3</v>
      </c>
      <c r="C12">
        <v>7</v>
      </c>
      <c r="D12" t="s">
        <v>107</v>
      </c>
      <c r="F12">
        <f t="shared" si="0"/>
        <v>35</v>
      </c>
    </row>
    <row r="13" spans="1:6">
      <c r="A13" t="s">
        <v>6</v>
      </c>
      <c r="B13" t="s">
        <v>7</v>
      </c>
      <c r="C13">
        <v>9</v>
      </c>
      <c r="D13" t="s">
        <v>107</v>
      </c>
      <c r="F13">
        <f t="shared" si="0"/>
        <v>45</v>
      </c>
    </row>
    <row r="14" spans="1:6">
      <c r="A14" t="s">
        <v>6</v>
      </c>
      <c r="B14" t="s">
        <v>8</v>
      </c>
      <c r="C14">
        <v>9</v>
      </c>
      <c r="D14" t="s">
        <v>107</v>
      </c>
      <c r="F14">
        <f t="shared" si="0"/>
        <v>45</v>
      </c>
    </row>
    <row r="15" spans="1:6">
      <c r="A15" t="s">
        <v>9</v>
      </c>
      <c r="B15" t="s">
        <v>1</v>
      </c>
      <c r="C15">
        <v>1</v>
      </c>
      <c r="D15" t="s">
        <v>107</v>
      </c>
      <c r="E15" t="s">
        <v>108</v>
      </c>
      <c r="F15">
        <f t="shared" si="0"/>
        <v>5</v>
      </c>
    </row>
    <row r="16" spans="1:6">
      <c r="A16" t="s">
        <v>9</v>
      </c>
      <c r="B16" t="s">
        <v>2</v>
      </c>
      <c r="C16">
        <v>0</v>
      </c>
      <c r="D16" t="s">
        <v>107</v>
      </c>
      <c r="E16" t="s">
        <v>108</v>
      </c>
      <c r="F16">
        <f t="shared" si="0"/>
        <v>0</v>
      </c>
    </row>
    <row r="17" spans="1:6">
      <c r="A17" t="s">
        <v>9</v>
      </c>
      <c r="B17" t="s">
        <v>3</v>
      </c>
      <c r="C17">
        <v>4</v>
      </c>
      <c r="D17" t="s">
        <v>107</v>
      </c>
      <c r="E17" t="s">
        <v>108</v>
      </c>
      <c r="F17">
        <f t="shared" si="0"/>
        <v>20</v>
      </c>
    </row>
    <row r="18" spans="1:6">
      <c r="A18" t="s">
        <v>9</v>
      </c>
      <c r="B18" t="s">
        <v>7</v>
      </c>
      <c r="C18">
        <v>3</v>
      </c>
      <c r="D18" t="s">
        <v>107</v>
      </c>
      <c r="F18">
        <f t="shared" si="0"/>
        <v>15</v>
      </c>
    </row>
    <row r="19" spans="1:6">
      <c r="A19" t="s">
        <v>9</v>
      </c>
      <c r="B19" t="s">
        <v>8</v>
      </c>
      <c r="C19">
        <v>5</v>
      </c>
      <c r="D19" t="s">
        <v>107</v>
      </c>
      <c r="F19">
        <f t="shared" si="0"/>
        <v>25</v>
      </c>
    </row>
    <row r="20" spans="1:6">
      <c r="A20" t="s">
        <v>10</v>
      </c>
      <c r="B20" t="s">
        <v>1</v>
      </c>
      <c r="C20">
        <v>2</v>
      </c>
      <c r="D20" t="s">
        <v>106</v>
      </c>
      <c r="E20" t="s">
        <v>108</v>
      </c>
      <c r="F20">
        <f t="shared" si="0"/>
        <v>10</v>
      </c>
    </row>
    <row r="21" spans="1:6">
      <c r="A21" t="s">
        <v>10</v>
      </c>
      <c r="B21" t="s">
        <v>2</v>
      </c>
      <c r="C21">
        <v>2</v>
      </c>
      <c r="D21" t="s">
        <v>106</v>
      </c>
      <c r="E21" t="s">
        <v>108</v>
      </c>
      <c r="F21">
        <f t="shared" si="0"/>
        <v>10</v>
      </c>
    </row>
    <row r="22" spans="1:6">
      <c r="A22" t="s">
        <v>10</v>
      </c>
      <c r="B22" t="s">
        <v>3</v>
      </c>
      <c r="C22">
        <v>4</v>
      </c>
      <c r="D22" t="s">
        <v>106</v>
      </c>
      <c r="F22">
        <f t="shared" si="0"/>
        <v>20</v>
      </c>
    </row>
    <row r="23" spans="1:6">
      <c r="A23" t="s">
        <v>10</v>
      </c>
      <c r="B23" t="s">
        <v>7</v>
      </c>
      <c r="C23">
        <v>2</v>
      </c>
      <c r="D23" t="s">
        <v>106</v>
      </c>
      <c r="F23">
        <f t="shared" si="0"/>
        <v>10</v>
      </c>
    </row>
    <row r="24" spans="1:6">
      <c r="A24" t="s">
        <v>10</v>
      </c>
      <c r="B24" t="s">
        <v>8</v>
      </c>
      <c r="C24">
        <v>8</v>
      </c>
      <c r="D24" t="s">
        <v>106</v>
      </c>
      <c r="F24">
        <f t="shared" si="0"/>
        <v>40</v>
      </c>
    </row>
    <row r="25" spans="1:6">
      <c r="A25" t="s">
        <v>11</v>
      </c>
      <c r="B25" t="s">
        <v>1</v>
      </c>
      <c r="C25">
        <v>1</v>
      </c>
      <c r="D25" t="s">
        <v>106</v>
      </c>
      <c r="E25" t="s">
        <v>108</v>
      </c>
      <c r="F25">
        <f t="shared" si="0"/>
        <v>5</v>
      </c>
    </row>
    <row r="26" spans="1:6">
      <c r="A26" t="s">
        <v>11</v>
      </c>
      <c r="B26" t="s">
        <v>2</v>
      </c>
      <c r="C26">
        <v>0</v>
      </c>
      <c r="D26" t="s">
        <v>106</v>
      </c>
      <c r="E26" t="s">
        <v>108</v>
      </c>
      <c r="F26">
        <f t="shared" si="0"/>
        <v>0</v>
      </c>
    </row>
    <row r="27" spans="1:6">
      <c r="A27" t="s">
        <v>11</v>
      </c>
      <c r="B27" t="s">
        <v>3</v>
      </c>
      <c r="C27">
        <v>2</v>
      </c>
      <c r="D27" t="s">
        <v>106</v>
      </c>
      <c r="E27" t="s">
        <v>108</v>
      </c>
      <c r="F27">
        <f t="shared" si="0"/>
        <v>10</v>
      </c>
    </row>
    <row r="28" spans="1:6">
      <c r="A28" t="s">
        <v>11</v>
      </c>
      <c r="B28" t="s">
        <v>7</v>
      </c>
      <c r="C28">
        <v>1</v>
      </c>
      <c r="D28" t="s">
        <v>106</v>
      </c>
      <c r="E28" t="s">
        <v>108</v>
      </c>
      <c r="F28">
        <f t="shared" si="0"/>
        <v>5</v>
      </c>
    </row>
    <row r="29" spans="1:6">
      <c r="A29" t="s">
        <v>11</v>
      </c>
      <c r="B29" t="s">
        <v>8</v>
      </c>
      <c r="C29">
        <v>5</v>
      </c>
      <c r="D29" t="s">
        <v>106</v>
      </c>
      <c r="F29">
        <f t="shared" si="0"/>
        <v>25</v>
      </c>
    </row>
  </sheetData>
  <autoFilter ref="A1:B29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F2" sqref="F2"/>
    </sheetView>
  </sheetViews>
  <sheetFormatPr defaultRowHeight="15"/>
  <sheetData>
    <row r="1" spans="1:6">
      <c r="A1" t="s">
        <v>12</v>
      </c>
      <c r="B1" t="s">
        <v>14</v>
      </c>
      <c r="C1" t="s">
        <v>78</v>
      </c>
      <c r="D1" t="s">
        <v>104</v>
      </c>
    </row>
    <row r="2" spans="1:6">
      <c r="A2" t="s">
        <v>0</v>
      </c>
      <c r="B2" t="s">
        <v>15</v>
      </c>
      <c r="C2">
        <v>2</v>
      </c>
      <c r="D2" t="s">
        <v>105</v>
      </c>
      <c r="F2">
        <f>PRODUCT(C2*5)</f>
        <v>10</v>
      </c>
    </row>
    <row r="3" spans="1:6">
      <c r="A3" t="s">
        <v>0</v>
      </c>
      <c r="B3" t="s">
        <v>16</v>
      </c>
      <c r="C3">
        <v>10</v>
      </c>
      <c r="D3" t="s">
        <v>105</v>
      </c>
      <c r="F3">
        <f t="shared" ref="F3:F31" si="0">PRODUCT(C3*5)</f>
        <v>50</v>
      </c>
    </row>
    <row r="4" spans="1:6">
      <c r="A4" t="s">
        <v>0</v>
      </c>
      <c r="B4" t="s">
        <v>17</v>
      </c>
      <c r="C4">
        <v>20</v>
      </c>
      <c r="D4" t="s">
        <v>105</v>
      </c>
      <c r="F4">
        <f t="shared" si="0"/>
        <v>100</v>
      </c>
    </row>
    <row r="5" spans="1:6">
      <c r="A5" t="s">
        <v>0</v>
      </c>
      <c r="B5" t="s">
        <v>18</v>
      </c>
      <c r="C5">
        <v>9</v>
      </c>
      <c r="D5" t="s">
        <v>105</v>
      </c>
      <c r="F5">
        <f t="shared" si="0"/>
        <v>45</v>
      </c>
    </row>
    <row r="6" spans="1:6">
      <c r="A6" t="s">
        <v>0</v>
      </c>
      <c r="B6" t="s">
        <v>19</v>
      </c>
      <c r="C6">
        <v>8</v>
      </c>
      <c r="D6" t="s">
        <v>105</v>
      </c>
      <c r="F6">
        <f t="shared" si="0"/>
        <v>40</v>
      </c>
    </row>
    <row r="7" spans="1:6">
      <c r="A7" t="s">
        <v>5</v>
      </c>
      <c r="B7" t="s">
        <v>15</v>
      </c>
      <c r="C7">
        <v>1</v>
      </c>
      <c r="D7" t="s">
        <v>105</v>
      </c>
      <c r="E7" t="s">
        <v>108</v>
      </c>
      <c r="F7">
        <f t="shared" si="0"/>
        <v>5</v>
      </c>
    </row>
    <row r="8" spans="1:6">
      <c r="A8" t="s">
        <v>5</v>
      </c>
      <c r="B8" t="s">
        <v>16</v>
      </c>
      <c r="C8">
        <v>5</v>
      </c>
      <c r="D8" t="s">
        <v>105</v>
      </c>
      <c r="E8" t="s">
        <v>108</v>
      </c>
      <c r="F8">
        <f t="shared" si="0"/>
        <v>25</v>
      </c>
    </row>
    <row r="9" spans="1:6">
      <c r="A9" t="s">
        <v>5</v>
      </c>
      <c r="B9" t="s">
        <v>17</v>
      </c>
      <c r="C9">
        <v>5</v>
      </c>
      <c r="D9" t="s">
        <v>105</v>
      </c>
      <c r="F9">
        <f t="shared" si="0"/>
        <v>25</v>
      </c>
    </row>
    <row r="10" spans="1:6">
      <c r="A10" t="s">
        <v>5</v>
      </c>
      <c r="B10" t="s">
        <v>18</v>
      </c>
      <c r="C10">
        <v>1</v>
      </c>
      <c r="D10" t="s">
        <v>105</v>
      </c>
      <c r="F10">
        <f t="shared" si="0"/>
        <v>5</v>
      </c>
    </row>
    <row r="11" spans="1:6">
      <c r="A11" t="s">
        <v>5</v>
      </c>
      <c r="B11" t="s">
        <v>19</v>
      </c>
      <c r="C11">
        <v>1</v>
      </c>
      <c r="D11" t="s">
        <v>105</v>
      </c>
      <c r="F11">
        <f t="shared" si="0"/>
        <v>5</v>
      </c>
    </row>
    <row r="12" spans="1:6">
      <c r="A12" t="s">
        <v>6</v>
      </c>
      <c r="B12" t="s">
        <v>20</v>
      </c>
      <c r="C12">
        <v>4</v>
      </c>
      <c r="D12" t="s">
        <v>107</v>
      </c>
      <c r="F12">
        <f t="shared" si="0"/>
        <v>20</v>
      </c>
    </row>
    <row r="13" spans="1:6">
      <c r="A13" t="s">
        <v>6</v>
      </c>
      <c r="B13" t="s">
        <v>21</v>
      </c>
      <c r="C13">
        <v>6</v>
      </c>
      <c r="D13" t="s">
        <v>107</v>
      </c>
      <c r="F13">
        <f t="shared" si="0"/>
        <v>30</v>
      </c>
    </row>
    <row r="14" spans="1:6">
      <c r="A14" t="s">
        <v>6</v>
      </c>
      <c r="B14" t="s">
        <v>22</v>
      </c>
      <c r="C14">
        <v>9</v>
      </c>
      <c r="D14" t="s">
        <v>107</v>
      </c>
      <c r="F14">
        <f t="shared" si="0"/>
        <v>45</v>
      </c>
    </row>
    <row r="15" spans="1:6">
      <c r="A15" t="s">
        <v>6</v>
      </c>
      <c r="B15" t="s">
        <v>23</v>
      </c>
      <c r="C15">
        <v>13</v>
      </c>
      <c r="D15" t="s">
        <v>107</v>
      </c>
      <c r="F15">
        <f t="shared" si="0"/>
        <v>65</v>
      </c>
    </row>
    <row r="16" spans="1:6">
      <c r="A16" t="s">
        <v>6</v>
      </c>
      <c r="B16" t="s">
        <v>24</v>
      </c>
      <c r="C16">
        <v>8</v>
      </c>
      <c r="D16" t="s">
        <v>107</v>
      </c>
      <c r="F16">
        <f t="shared" si="0"/>
        <v>40</v>
      </c>
    </row>
    <row r="17" spans="1:6">
      <c r="A17" t="s">
        <v>9</v>
      </c>
      <c r="B17" t="s">
        <v>25</v>
      </c>
      <c r="C17">
        <v>0</v>
      </c>
      <c r="D17" t="s">
        <v>107</v>
      </c>
      <c r="F17">
        <f t="shared" si="0"/>
        <v>0</v>
      </c>
    </row>
    <row r="18" spans="1:6">
      <c r="A18" t="s">
        <v>9</v>
      </c>
      <c r="B18" t="s">
        <v>26</v>
      </c>
      <c r="C18">
        <v>2</v>
      </c>
      <c r="D18" t="s">
        <v>107</v>
      </c>
      <c r="F18">
        <f t="shared" si="0"/>
        <v>10</v>
      </c>
    </row>
    <row r="19" spans="1:6">
      <c r="A19" t="s">
        <v>9</v>
      </c>
      <c r="B19" t="s">
        <v>27</v>
      </c>
      <c r="C19">
        <v>5</v>
      </c>
      <c r="D19" t="s">
        <v>107</v>
      </c>
      <c r="F19">
        <f t="shared" si="0"/>
        <v>25</v>
      </c>
    </row>
    <row r="20" spans="1:6">
      <c r="A20" t="s">
        <v>9</v>
      </c>
      <c r="B20" t="s">
        <v>28</v>
      </c>
      <c r="C20">
        <v>3</v>
      </c>
      <c r="D20" t="s">
        <v>107</v>
      </c>
      <c r="F20">
        <f t="shared" si="0"/>
        <v>15</v>
      </c>
    </row>
    <row r="21" spans="1:6">
      <c r="A21" t="s">
        <v>9</v>
      </c>
      <c r="B21" t="s">
        <v>29</v>
      </c>
      <c r="C21">
        <v>2</v>
      </c>
      <c r="D21" t="s">
        <v>107</v>
      </c>
      <c r="F21">
        <f t="shared" si="0"/>
        <v>10</v>
      </c>
    </row>
    <row r="22" spans="1:6">
      <c r="A22" t="s">
        <v>10</v>
      </c>
      <c r="B22" t="s">
        <v>30</v>
      </c>
      <c r="C22">
        <v>0</v>
      </c>
      <c r="D22" t="s">
        <v>106</v>
      </c>
      <c r="F22">
        <f t="shared" si="0"/>
        <v>0</v>
      </c>
    </row>
    <row r="23" spans="1:6">
      <c r="A23" t="s">
        <v>10</v>
      </c>
      <c r="B23" t="s">
        <v>22</v>
      </c>
      <c r="C23">
        <v>0</v>
      </c>
      <c r="D23" t="s">
        <v>106</v>
      </c>
      <c r="F23">
        <f t="shared" si="0"/>
        <v>0</v>
      </c>
    </row>
    <row r="24" spans="1:6">
      <c r="A24" t="s">
        <v>10</v>
      </c>
      <c r="B24" t="s">
        <v>31</v>
      </c>
      <c r="C24">
        <v>6</v>
      </c>
      <c r="D24" t="s">
        <v>106</v>
      </c>
      <c r="F24">
        <f t="shared" si="0"/>
        <v>30</v>
      </c>
    </row>
    <row r="25" spans="1:6">
      <c r="A25" t="s">
        <v>10</v>
      </c>
      <c r="B25" t="s">
        <v>32</v>
      </c>
      <c r="C25">
        <v>3</v>
      </c>
      <c r="D25" t="s">
        <v>106</v>
      </c>
      <c r="F25">
        <f t="shared" si="0"/>
        <v>15</v>
      </c>
    </row>
    <row r="26" spans="1:6">
      <c r="A26" t="s">
        <v>10</v>
      </c>
      <c r="B26" t="s">
        <v>33</v>
      </c>
      <c r="C26">
        <v>6</v>
      </c>
      <c r="D26" t="s">
        <v>106</v>
      </c>
      <c r="F26">
        <f t="shared" si="0"/>
        <v>30</v>
      </c>
    </row>
    <row r="27" spans="1:6">
      <c r="A27" t="s">
        <v>11</v>
      </c>
      <c r="B27" t="s">
        <v>20</v>
      </c>
      <c r="C27">
        <v>0</v>
      </c>
      <c r="D27" t="s">
        <v>106</v>
      </c>
      <c r="F27">
        <f t="shared" si="0"/>
        <v>0</v>
      </c>
    </row>
    <row r="28" spans="1:6">
      <c r="A28" t="s">
        <v>11</v>
      </c>
      <c r="B28" t="s">
        <v>21</v>
      </c>
      <c r="C28">
        <v>3</v>
      </c>
      <c r="D28" t="s">
        <v>106</v>
      </c>
      <c r="F28">
        <f t="shared" si="0"/>
        <v>15</v>
      </c>
    </row>
    <row r="29" spans="1:6">
      <c r="A29" t="s">
        <v>11</v>
      </c>
      <c r="B29" t="s">
        <v>22</v>
      </c>
      <c r="C29">
        <v>0</v>
      </c>
      <c r="D29" t="s">
        <v>106</v>
      </c>
      <c r="F29">
        <f t="shared" si="0"/>
        <v>0</v>
      </c>
    </row>
    <row r="30" spans="1:6">
      <c r="A30" t="s">
        <v>11</v>
      </c>
      <c r="B30" t="s">
        <v>23</v>
      </c>
      <c r="C30">
        <v>2</v>
      </c>
      <c r="D30" t="s">
        <v>106</v>
      </c>
      <c r="F30">
        <f t="shared" si="0"/>
        <v>10</v>
      </c>
    </row>
    <row r="31" spans="1:6">
      <c r="A31" t="s">
        <v>11</v>
      </c>
      <c r="B31" t="s">
        <v>24</v>
      </c>
      <c r="C31">
        <v>0</v>
      </c>
      <c r="D31" t="s">
        <v>106</v>
      </c>
      <c r="F31">
        <f t="shared" si="0"/>
        <v>0</v>
      </c>
    </row>
  </sheetData>
  <autoFilter ref="A1:B3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1"/>
  <sheetViews>
    <sheetView workbookViewId="0">
      <selection activeCell="H6" sqref="H6"/>
    </sheetView>
  </sheetViews>
  <sheetFormatPr defaultRowHeight="15"/>
  <cols>
    <col min="2" max="2" width="13.7109375" customWidth="1"/>
  </cols>
  <sheetData>
    <row r="2" spans="2:8" ht="21">
      <c r="B2" s="60" t="s">
        <v>434</v>
      </c>
    </row>
    <row r="4" spans="2:8">
      <c r="B4" s="20" t="s">
        <v>310</v>
      </c>
    </row>
    <row r="5" spans="2:8">
      <c r="B5" s="20" t="s">
        <v>218</v>
      </c>
      <c r="H5" s="18"/>
    </row>
    <row r="6" spans="2:8">
      <c r="B6" s="20" t="s">
        <v>59</v>
      </c>
    </row>
    <row r="7" spans="2:8">
      <c r="B7" s="20" t="s">
        <v>328</v>
      </c>
    </row>
    <row r="8" spans="2:8">
      <c r="B8" s="59" t="s">
        <v>334</v>
      </c>
    </row>
    <row r="9" spans="2:8">
      <c r="B9" s="18" t="s">
        <v>350</v>
      </c>
    </row>
    <row r="10" spans="2:8">
      <c r="B10" s="18" t="s">
        <v>299</v>
      </c>
    </row>
    <row r="11" spans="2:8">
      <c r="B11" s="18" t="s">
        <v>365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A25" sqref="A25"/>
    </sheetView>
  </sheetViews>
  <sheetFormatPr defaultRowHeight="15"/>
  <cols>
    <col min="1" max="1" width="42" style="98" bestFit="1" customWidth="1"/>
    <col min="2" max="2" width="17.5703125" style="98" bestFit="1" customWidth="1"/>
    <col min="3" max="3" width="8.7109375" style="98" bestFit="1" customWidth="1"/>
    <col min="4" max="4" width="6.140625" style="98" bestFit="1" customWidth="1"/>
    <col min="5" max="5" width="8" style="98" bestFit="1" customWidth="1"/>
    <col min="6" max="6" width="7" style="98" bestFit="1" customWidth="1"/>
    <col min="7" max="7" width="6.42578125" style="98" bestFit="1" customWidth="1"/>
    <col min="8" max="16384" width="9.140625" style="98"/>
  </cols>
  <sheetData>
    <row r="1" spans="1:8" s="100" customFormat="1" ht="15.75">
      <c r="A1" s="101" t="s">
        <v>34</v>
      </c>
      <c r="B1" s="101" t="s">
        <v>80</v>
      </c>
      <c r="C1" s="101" t="s">
        <v>35</v>
      </c>
      <c r="D1" s="101" t="s">
        <v>36</v>
      </c>
      <c r="E1" s="101" t="s">
        <v>37</v>
      </c>
      <c r="F1" s="101" t="s">
        <v>38</v>
      </c>
      <c r="G1" s="101" t="s">
        <v>102</v>
      </c>
      <c r="H1" s="101" t="s">
        <v>103</v>
      </c>
    </row>
    <row r="2" spans="1:8">
      <c r="A2" s="102" t="s">
        <v>218</v>
      </c>
      <c r="B2" s="105">
        <f>SUMIF(Závodnici!B:B,C:C,Závodnici!N:N)</f>
        <v>50</v>
      </c>
      <c r="C2" s="105" t="s">
        <v>82</v>
      </c>
      <c r="D2" s="105">
        <f>SUMIF(Závodnici!B:B,C:C,Závodnici!O:O) +SUMIF(Závodnici!B:B,C:C,Závodnici!R:R) +SUMIF(Závodnici!B:B,C:C,Závodnici!U:U) +SUMIF(Závodnici!B:B,C:C,Závodnici!X:X)</f>
        <v>12</v>
      </c>
      <c r="E2" s="105">
        <f>SUMIF(Závodnici!B:B,C:C,Závodnici!P:P) +SUMIF(Závodnici!B:B,C:C,Závodnici!S:S) +SUMIF(Závodnici!B:B,C:C,Závodnici!V:V) +SUMIF(Závodnici!B:B,C:C,Závodnici!Y:Y)</f>
        <v>18</v>
      </c>
      <c r="F2" s="105">
        <f>SUMIF(Závodnici!B:B,C:C,Závodnici!Q:Q) +SUMIF(Závodnici!B:B,C:C,Závodnici!T:T) +SUMIF(Závodnici!B:B,C:C,Závodnici!W:W) +SUMIF(Závodnici!B:B,C:C,Závodnici!Z:Z)</f>
        <v>8</v>
      </c>
      <c r="G2" s="105">
        <f>SUMIF(Závodnici!B:B,C:C,Závodnici!AD:AD)</f>
        <v>80</v>
      </c>
      <c r="H2" s="105">
        <f>SUM(D2*3,E2*2,F2)</f>
        <v>80</v>
      </c>
    </row>
    <row r="3" spans="1:8" s="99" customFormat="1" ht="15.75">
      <c r="A3" s="102" t="s">
        <v>299</v>
      </c>
      <c r="B3" s="105">
        <f>SUMIF(Závodnici!B:B,C:C,Závodnici!N:N)</f>
        <v>14</v>
      </c>
      <c r="C3" s="105" t="s">
        <v>261</v>
      </c>
      <c r="D3" s="105">
        <f>SUMIF(Závodnici!B:B,C:C,Závodnici!O:O) +SUMIF(Závodnici!B:B,C:C,Závodnici!R:R) +SUMIF(Závodnici!B:B,C:C,Závodnici!U:U) +SUMIF(Závodnici!B:B,C:C,Závodnici!X:X)</f>
        <v>11</v>
      </c>
      <c r="E3" s="105">
        <f>SUMIF(Závodnici!B:B,C:C,Závodnici!P:P) +SUMIF(Závodnici!B:B,C:C,Závodnici!S:S) +SUMIF(Závodnici!B:B,C:C,Závodnici!V:V) +SUMIF(Závodnici!B:B,C:C,Závodnici!Y:Y)</f>
        <v>8</v>
      </c>
      <c r="F3" s="105">
        <f>SUMIF(Závodnici!B:B,C:C,Závodnici!Q:Q) +SUMIF(Závodnici!B:B,C:C,Závodnici!T:T) +SUMIF(Závodnici!B:B,C:C,Závodnici!W:W) +SUMIF(Závodnici!B:B,C:C,Závodnici!Z:Z)</f>
        <v>6</v>
      </c>
      <c r="G3" s="105">
        <f>SUMIF(Závodnici!B:B,C:C,Závodnici!AD:AD)</f>
        <v>55</v>
      </c>
      <c r="H3" s="105">
        <f>SUM(D3*3,E3*2,F3)</f>
        <v>55</v>
      </c>
    </row>
    <row r="4" spans="1:8">
      <c r="A4" s="102" t="s">
        <v>59</v>
      </c>
      <c r="B4" s="105">
        <f>SUMIF(Závodnici!B:B,C:C,Závodnici!N:N)</f>
        <v>10</v>
      </c>
      <c r="C4" s="105" t="s">
        <v>85</v>
      </c>
      <c r="D4" s="105">
        <f>SUMIF(Závodnici!B:B,C:C,Závodnici!O:O) +SUMIF(Závodnici!B:B,C:C,Závodnici!R:R) +SUMIF(Závodnici!B:B,C:C,Závodnici!U:U) +SUMIF(Závodnici!B:B,C:C,Závodnici!X:X)</f>
        <v>8</v>
      </c>
      <c r="E4" s="105">
        <f>SUMIF(Závodnici!B:B,C:C,Závodnici!P:P) +SUMIF(Závodnici!B:B,C:C,Závodnici!S:S) +SUMIF(Závodnici!B:B,C:C,Závodnici!V:V) +SUMIF(Závodnici!B:B,C:C,Závodnici!Y:Y)</f>
        <v>3</v>
      </c>
      <c r="F4" s="105">
        <f>SUMIF(Závodnici!B:B,C:C,Závodnici!Q:Q) +SUMIF(Závodnici!B:B,C:C,Závodnici!T:T) +SUMIF(Závodnici!B:B,C:C,Závodnici!W:W) +SUMIF(Závodnici!B:B,C:C,Závodnici!Z:Z)</f>
        <v>5</v>
      </c>
      <c r="G4" s="105">
        <f>SUMIF(Závodnici!B:B,C:C,Závodnici!AD:AD)</f>
        <v>35</v>
      </c>
      <c r="H4" s="105">
        <f>SUM(D4*3,E4*2,F4)</f>
        <v>35</v>
      </c>
    </row>
    <row r="5" spans="1:8">
      <c r="A5" s="103" t="s">
        <v>72</v>
      </c>
      <c r="B5" s="106">
        <f>SUMIF(Závodnici!B:B,C:C,Závodnici!N:N)</f>
        <v>11</v>
      </c>
      <c r="C5" s="106" t="s">
        <v>87</v>
      </c>
      <c r="D5" s="106">
        <f>SUMIF(Závodnici!B:B,C:C,Závodnici!O:O) +SUMIF(Závodnici!B:B,C:C,Závodnici!R:R) +SUMIF(Závodnici!B:B,C:C,Závodnici!U:U) +SUMIF(Závodnici!B:B,C:C,Závodnici!X:X)</f>
        <v>4</v>
      </c>
      <c r="E5" s="106">
        <f>SUMIF(Závodnici!B:B,C:C,Závodnici!P:P) +SUMIF(Závodnici!B:B,C:C,Závodnici!S:S) +SUMIF(Závodnici!B:B,C:C,Závodnici!V:V) +SUMIF(Závodnici!B:B,C:C,Závodnici!Y:Y)</f>
        <v>7</v>
      </c>
      <c r="F5" s="106">
        <f>SUMIF(Závodnici!B:B,C:C,Závodnici!Q:Q) +SUMIF(Závodnici!B:B,C:C,Závodnici!T:T) +SUMIF(Závodnici!B:B,C:C,Závodnici!W:W) +SUMIF(Závodnici!B:B,C:C,Závodnici!Z:Z)</f>
        <v>2</v>
      </c>
      <c r="G5" s="106">
        <f>SUMIF(Závodnici!B:B,C:C,Závodnici!AD:AD)</f>
        <v>28</v>
      </c>
      <c r="H5" s="106">
        <f>SUM(D5*3,E5*2,F5)</f>
        <v>28</v>
      </c>
    </row>
    <row r="6" spans="1:8">
      <c r="A6" s="103" t="s">
        <v>263</v>
      </c>
      <c r="B6" s="106">
        <f>SUMIF(Závodnici!B:B,C:C,Závodnici!N:N)</f>
        <v>10</v>
      </c>
      <c r="C6" s="106" t="s">
        <v>197</v>
      </c>
      <c r="D6" s="106">
        <f>SUMIF(Závodnici!B:B,C:C,Závodnici!O:O) +SUMIF(Závodnici!B:B,C:C,Závodnici!R:R) +SUMIF(Závodnici!B:B,C:C,Závodnici!U:U) +SUMIF(Závodnici!B:B,C:C,Závodnici!X:X)</f>
        <v>5</v>
      </c>
      <c r="E6" s="106">
        <f>SUMIF(Závodnici!B:B,C:C,Závodnici!P:P) +SUMIF(Závodnici!B:B,C:C,Závodnici!S:S) +SUMIF(Závodnici!B:B,C:C,Závodnici!V:V) +SUMIF(Závodnici!B:B,C:C,Závodnici!Y:Y)</f>
        <v>2</v>
      </c>
      <c r="F6" s="106">
        <f>SUMIF(Závodnici!B:B,C:C,Závodnici!Q:Q) +SUMIF(Závodnici!B:B,C:C,Závodnici!T:T) +SUMIF(Závodnici!B:B,C:C,Závodnici!W:W) +SUMIF(Závodnici!B:B,C:C,Závodnici!Z:Z)</f>
        <v>5</v>
      </c>
      <c r="G6" s="106">
        <f>SUMIF(Závodnici!B:B,C:C,Závodnici!AD:AD)</f>
        <v>24</v>
      </c>
      <c r="H6" s="106">
        <f>SUM(D6*3,E6*2,F6)</f>
        <v>24</v>
      </c>
    </row>
    <row r="7" spans="1:8" s="99" customFormat="1" ht="15.75">
      <c r="A7" s="104" t="s">
        <v>350</v>
      </c>
      <c r="B7" s="106">
        <f>SUMIF(Závodnici!B:B,C:C,Závodnici!N:N)</f>
        <v>9</v>
      </c>
      <c r="C7" s="106" t="s">
        <v>88</v>
      </c>
      <c r="D7" s="106">
        <f>SUMIF(Závodnici!B:B,C:C,Závodnici!O:O) +SUMIF(Závodnici!B:B,C:C,Závodnici!R:R) +SUMIF(Závodnici!B:B,C:C,Závodnici!U:U) +SUMIF(Závodnici!B:B,C:C,Závodnici!X:X)</f>
        <v>3</v>
      </c>
      <c r="E7" s="106">
        <f>SUMIF(Závodnici!B:B,C:C,Závodnici!P:P) +SUMIF(Závodnici!B:B,C:C,Závodnici!S:S) +SUMIF(Závodnici!B:B,C:C,Závodnici!V:V) +SUMIF(Závodnici!B:B,C:C,Závodnici!Y:Y)</f>
        <v>4</v>
      </c>
      <c r="F7" s="106">
        <f>SUMIF(Závodnici!B:B,C:C,Závodnici!Q:Q) +SUMIF(Závodnici!B:B,C:C,Závodnici!T:T) +SUMIF(Závodnici!B:B,C:C,Závodnici!W:W) +SUMIF(Závodnici!B:B,C:C,Závodnici!Z:Z)</f>
        <v>3</v>
      </c>
      <c r="G7" s="106">
        <f>SUMIF(Závodnici!B:B,C:C,Závodnici!AD:AD)</f>
        <v>20</v>
      </c>
      <c r="H7" s="106">
        <f>SUM(D7*3,E7*2,F7)</f>
        <v>20</v>
      </c>
    </row>
    <row r="8" spans="1:8">
      <c r="A8" s="103" t="s">
        <v>292</v>
      </c>
      <c r="B8" s="106">
        <f>SUMIF(Závodnici!B:B,C:C,Závodnici!N:N)</f>
        <v>6</v>
      </c>
      <c r="C8" s="106" t="s">
        <v>89</v>
      </c>
      <c r="D8" s="106">
        <f>SUMIF(Závodnici!B:B,C:C,Závodnici!O:O) +SUMIF(Závodnici!B:B,C:C,Závodnici!R:R) +SUMIF(Závodnici!B:B,C:C,Závodnici!U:U) +SUMIF(Závodnici!B:B,C:C,Závodnici!X:X)</f>
        <v>5</v>
      </c>
      <c r="E8" s="106">
        <f>SUMIF(Závodnici!B:B,C:C,Závodnici!P:P) +SUMIF(Závodnici!B:B,C:C,Závodnici!S:S) +SUMIF(Závodnici!B:B,C:C,Závodnici!V:V) +SUMIF(Závodnici!B:B,C:C,Závodnici!Y:Y)</f>
        <v>1</v>
      </c>
      <c r="F8" s="106">
        <f>SUMIF(Závodnici!B:B,C:C,Závodnici!Q:Q) +SUMIF(Závodnici!B:B,C:C,Závodnici!T:T) +SUMIF(Závodnici!B:B,C:C,Závodnici!W:W) +SUMIF(Závodnici!B:B,C:C,Závodnici!Z:Z)</f>
        <v>1</v>
      </c>
      <c r="G8" s="106">
        <f>SUMIF(Závodnici!B:B,C:C,Závodnici!AD:AD)</f>
        <v>18</v>
      </c>
      <c r="H8" s="106">
        <f>SUM(D8*3,E8*2,F8)</f>
        <v>18</v>
      </c>
    </row>
    <row r="9" spans="1:8">
      <c r="A9" s="103" t="s">
        <v>53</v>
      </c>
      <c r="B9" s="106">
        <f>SUMIF(Závodnici!B:B,C:C,Závodnici!N:N)</f>
        <v>7</v>
      </c>
      <c r="C9" s="106" t="s">
        <v>86</v>
      </c>
      <c r="D9" s="106">
        <f>SUMIF(Závodnici!B:B,C:C,Závodnici!O:O) +SUMIF(Závodnici!B:B,C:C,Závodnici!R:R) +SUMIF(Závodnici!B:B,C:C,Závodnici!U:U) +SUMIF(Závodnici!B:B,C:C,Závodnici!X:X)</f>
        <v>3</v>
      </c>
      <c r="E9" s="106">
        <f>SUMIF(Závodnici!B:B,C:C,Závodnici!P:P) +SUMIF(Závodnici!B:B,C:C,Závodnici!S:S) +SUMIF(Závodnici!B:B,C:C,Závodnici!V:V) +SUMIF(Závodnici!B:B,C:C,Závodnici!Y:Y)</f>
        <v>3</v>
      </c>
      <c r="F9" s="106">
        <f>SUMIF(Závodnici!B:B,C:C,Závodnici!Q:Q) +SUMIF(Závodnici!B:B,C:C,Závodnici!T:T) +SUMIF(Závodnici!B:B,C:C,Závodnici!W:W) +SUMIF(Závodnici!B:B,C:C,Závodnici!Z:Z)</f>
        <v>1</v>
      </c>
      <c r="G9" s="106">
        <f>SUMIF(Závodnici!B:B,C:C,Závodnici!AD:AD)</f>
        <v>16</v>
      </c>
      <c r="H9" s="106">
        <f>SUM(D9*3,E9*2,F9)</f>
        <v>16</v>
      </c>
    </row>
    <row r="10" spans="1:8">
      <c r="A10" s="103" t="s">
        <v>334</v>
      </c>
      <c r="B10" s="106">
        <f>SUMIF(Závodnici!B:B,C:C,Závodnici!N:N)</f>
        <v>6</v>
      </c>
      <c r="C10" s="106" t="s">
        <v>183</v>
      </c>
      <c r="D10" s="106">
        <f>SUMIF(Závodnici!B:B,C:C,Závodnici!O:O) +SUMIF(Závodnici!B:B,C:C,Závodnici!R:R) +SUMIF(Závodnici!B:B,C:C,Závodnici!U:U) +SUMIF(Závodnici!B:B,C:C,Závodnici!X:X)</f>
        <v>2</v>
      </c>
      <c r="E10" s="106">
        <f>SUMIF(Závodnici!B:B,C:C,Závodnici!P:P) +SUMIF(Závodnici!B:B,C:C,Závodnici!S:S) +SUMIF(Závodnici!B:B,C:C,Závodnici!V:V) +SUMIF(Závodnici!B:B,C:C,Závodnici!Y:Y)</f>
        <v>3</v>
      </c>
      <c r="F10" s="106">
        <f>SUMIF(Závodnici!B:B,C:C,Závodnici!Q:Q) +SUMIF(Závodnici!B:B,C:C,Závodnici!T:T) +SUMIF(Závodnici!B:B,C:C,Závodnici!W:W) +SUMIF(Závodnici!B:B,C:C,Závodnici!Z:Z)</f>
        <v>0</v>
      </c>
      <c r="G10" s="106">
        <f>SUMIF(Závodnici!B:B,C:C,Závodnici!AD:AD)</f>
        <v>12</v>
      </c>
      <c r="H10" s="106">
        <f>SUM(D10*3,E10*2,F10)</f>
        <v>12</v>
      </c>
    </row>
    <row r="11" spans="1:8">
      <c r="A11" s="103" t="s">
        <v>351</v>
      </c>
      <c r="B11" s="106">
        <f>SUMIF(Závodnici!B:B,C:C,Závodnici!N:N)</f>
        <v>3</v>
      </c>
      <c r="C11" s="106" t="s">
        <v>151</v>
      </c>
      <c r="D11" s="106">
        <f>SUMIF(Závodnici!B:B,C:C,Závodnici!O:O) +SUMIF(Závodnici!B:B,C:C,Závodnici!R:R) +SUMIF(Závodnici!B:B,C:C,Závodnici!U:U) +SUMIF(Závodnici!B:B,C:C,Závodnici!X:X)</f>
        <v>4</v>
      </c>
      <c r="E11" s="106">
        <f>SUMIF(Závodnici!B:B,C:C,Závodnici!P:P) +SUMIF(Závodnici!B:B,C:C,Závodnici!S:S) +SUMIF(Závodnici!B:B,C:C,Závodnici!V:V) +SUMIF(Závodnici!B:B,C:C,Závodnici!Y:Y)</f>
        <v>0</v>
      </c>
      <c r="F11" s="106">
        <f>SUMIF(Závodnici!B:B,C:C,Závodnici!Q:Q) +SUMIF(Závodnici!B:B,C:C,Závodnici!T:T) +SUMIF(Závodnici!B:B,C:C,Závodnici!W:W) +SUMIF(Závodnici!B:B,C:C,Závodnici!Z:Z)</f>
        <v>0</v>
      </c>
      <c r="G11" s="106">
        <f>SUMIF(Závodnici!B:B,C:C,Závodnici!AD:AD)</f>
        <v>12</v>
      </c>
      <c r="H11" s="106">
        <f>SUM(D11*3,E11*2,F11)</f>
        <v>12</v>
      </c>
    </row>
    <row r="12" spans="1:8">
      <c r="A12" s="103" t="s">
        <v>314</v>
      </c>
      <c r="B12" s="106">
        <f>SUMIF(Závodnici!B:B,C:C,Závodnici!N:N)</f>
        <v>6</v>
      </c>
      <c r="C12" s="106" t="s">
        <v>113</v>
      </c>
      <c r="D12" s="106">
        <f>SUMIF(Závodnici!B:B,C:C,Závodnici!O:O) +SUMIF(Závodnici!B:B,C:C,Závodnici!R:R) +SUMIF(Závodnici!B:B,C:C,Závodnici!U:U) +SUMIF(Závodnici!B:B,C:C,Závodnici!X:X)</f>
        <v>1</v>
      </c>
      <c r="E12" s="106">
        <f>SUMIF(Závodnici!B:B,C:C,Závodnici!P:P) +SUMIF(Závodnici!B:B,C:C,Závodnici!S:S) +SUMIF(Závodnici!B:B,C:C,Závodnici!V:V) +SUMIF(Závodnici!B:B,C:C,Závodnici!Y:Y)</f>
        <v>4</v>
      </c>
      <c r="F12" s="106">
        <f>SUMIF(Závodnici!B:B,C:C,Závodnici!Q:Q) +SUMIF(Závodnici!B:B,C:C,Závodnici!T:T) +SUMIF(Závodnici!B:B,C:C,Závodnici!W:W) +SUMIF(Závodnici!B:B,C:C,Závodnici!Z:Z)</f>
        <v>1</v>
      </c>
      <c r="G12" s="106">
        <f>SUMIF(Závodnici!B:B,C:C,Závodnici!AD:AD)</f>
        <v>12</v>
      </c>
      <c r="H12" s="106">
        <f>SUM(D12*3,E12*2,F12)</f>
        <v>12</v>
      </c>
    </row>
    <row r="13" spans="1:8">
      <c r="A13" s="104" t="s">
        <v>365</v>
      </c>
      <c r="B13" s="106">
        <f>SUMIF(Závodnici!B:B,C:C,Závodnici!N:N)</f>
        <v>3</v>
      </c>
      <c r="C13" s="106" t="s">
        <v>262</v>
      </c>
      <c r="D13" s="106">
        <f>SUMIF(Závodnici!B:B,C:C,Závodnici!O:O) +SUMIF(Závodnici!B:B,C:C,Závodnici!R:R) +SUMIF(Závodnici!B:B,C:C,Závodnici!U:U) +SUMIF(Závodnici!B:B,C:C,Závodnici!X:X)</f>
        <v>1</v>
      </c>
      <c r="E13" s="106">
        <f>SUMIF(Závodnici!B:B,C:C,Závodnici!P:P) +SUMIF(Závodnici!B:B,C:C,Závodnici!S:S) +SUMIF(Závodnici!B:B,C:C,Závodnici!V:V) +SUMIF(Závodnici!B:B,C:C,Závodnici!Y:Y)</f>
        <v>2</v>
      </c>
      <c r="F13" s="106">
        <f>SUMIF(Závodnici!B:B,C:C,Závodnici!Q:Q) +SUMIF(Závodnici!B:B,C:C,Závodnici!T:T) +SUMIF(Závodnici!B:B,C:C,Závodnici!W:W) +SUMIF(Závodnici!B:B,C:C,Závodnici!Z:Z)</f>
        <v>2</v>
      </c>
      <c r="G13" s="106">
        <f>SUMIF(Závodnici!B:B,C:C,Závodnici!AD:AD)</f>
        <v>9</v>
      </c>
      <c r="H13" s="106">
        <f>SUM(D13*3,E13*2,F13)</f>
        <v>9</v>
      </c>
    </row>
    <row r="14" spans="1:8">
      <c r="A14" s="103" t="s">
        <v>321</v>
      </c>
      <c r="B14" s="106">
        <f>SUMIF(Závodnici!B:B,C:C,Závodnici!N:N)</f>
        <v>2</v>
      </c>
      <c r="C14" s="106" t="s">
        <v>203</v>
      </c>
      <c r="D14" s="106">
        <f>SUMIF(Závodnici!B:B,C:C,Závodnici!O:O) +SUMIF(Závodnici!B:B,C:C,Závodnici!R:R) +SUMIF(Závodnici!B:B,C:C,Závodnici!U:U) +SUMIF(Závodnici!B:B,C:C,Závodnici!X:X)</f>
        <v>1</v>
      </c>
      <c r="E14" s="106">
        <f>SUMIF(Závodnici!B:B,C:C,Závodnici!P:P) +SUMIF(Závodnici!B:B,C:C,Závodnici!S:S) +SUMIF(Závodnici!B:B,C:C,Závodnici!V:V) +SUMIF(Závodnici!B:B,C:C,Závodnici!Y:Y)</f>
        <v>1</v>
      </c>
      <c r="F14" s="106">
        <f>SUMIF(Závodnici!B:B,C:C,Závodnici!Q:Q) +SUMIF(Závodnici!B:B,C:C,Závodnici!T:T) +SUMIF(Závodnici!B:B,C:C,Závodnici!W:W) +SUMIF(Závodnici!B:B,C:C,Závodnici!Z:Z)</f>
        <v>1</v>
      </c>
      <c r="G14" s="106">
        <f>SUMIF(Závodnici!B:B,C:C,Závodnici!AD:AD)</f>
        <v>6</v>
      </c>
      <c r="H14" s="106">
        <f>SUM(D14*3,E14*2,F14)</f>
        <v>6</v>
      </c>
    </row>
    <row r="15" spans="1:8">
      <c r="A15" s="103" t="s">
        <v>260</v>
      </c>
      <c r="B15" s="106">
        <f>SUMIF(Závodnici!B:B,C:C,Závodnici!N:N)</f>
        <v>5</v>
      </c>
      <c r="C15" s="106" t="s">
        <v>259</v>
      </c>
      <c r="D15" s="106">
        <f>SUMIF(Závodnici!B:B,C:C,Závodnici!O:O) +SUMIF(Závodnici!B:B,C:C,Závodnici!R:R) +SUMIF(Závodnici!B:B,C:C,Závodnici!U:U) +SUMIF(Závodnici!B:B,C:C,Závodnici!X:X)</f>
        <v>0</v>
      </c>
      <c r="E15" s="106">
        <f>SUMIF(Závodnici!B:B,C:C,Závodnici!P:P) +SUMIF(Závodnici!B:B,C:C,Závodnici!S:S) +SUMIF(Závodnici!B:B,C:C,Závodnici!V:V) +SUMIF(Závodnici!B:B,C:C,Závodnici!Y:Y)</f>
        <v>1</v>
      </c>
      <c r="F15" s="106">
        <f>SUMIF(Závodnici!B:B,C:C,Závodnici!Q:Q) +SUMIF(Závodnici!B:B,C:C,Závodnici!T:T) +SUMIF(Závodnici!B:B,C:C,Závodnici!W:W) +SUMIF(Závodnici!B:B,C:C,Závodnici!Z:Z)</f>
        <v>3</v>
      </c>
      <c r="G15" s="106">
        <f>SUMIF(Závodnici!B:B,C:C,Závodnici!AD:AD)</f>
        <v>5</v>
      </c>
      <c r="H15" s="106">
        <f>SUM(D15*3,E15*2,F15)</f>
        <v>5</v>
      </c>
    </row>
    <row r="16" spans="1:8">
      <c r="A16" s="103" t="s">
        <v>310</v>
      </c>
      <c r="B16" s="106">
        <f>SUMIF(Závodnici!B:B,C:C,Závodnici!N:N)</f>
        <v>3</v>
      </c>
      <c r="C16" s="106" t="s">
        <v>81</v>
      </c>
      <c r="D16" s="106">
        <f>SUMIF(Závodnici!B:B,C:C,Závodnici!O:O) +SUMIF(Závodnici!B:B,C:C,Závodnici!R:R) +SUMIF(Závodnici!B:B,C:C,Závodnici!U:U) +SUMIF(Závodnici!B:B,C:C,Závodnici!X:X)</f>
        <v>0</v>
      </c>
      <c r="E16" s="106">
        <f>SUMIF(Závodnici!B:B,C:C,Závodnici!P:P) +SUMIF(Závodnici!B:B,C:C,Závodnici!S:S) +SUMIF(Závodnici!B:B,C:C,Závodnici!V:V) +SUMIF(Závodnici!B:B,C:C,Závodnici!Y:Y)</f>
        <v>0</v>
      </c>
      <c r="F16" s="106">
        <f>SUMIF(Závodnici!B:B,C:C,Závodnici!Q:Q) +SUMIF(Závodnici!B:B,C:C,Závodnici!T:T) +SUMIF(Závodnici!B:B,C:C,Závodnici!W:W) +SUMIF(Závodnici!B:B,C:C,Závodnici!Z:Z)</f>
        <v>3</v>
      </c>
      <c r="G16" s="106">
        <f>SUMIF(Závodnici!B:B,C:C,Závodnici!AD:AD)</f>
        <v>3</v>
      </c>
      <c r="H16" s="106">
        <f>SUM(D16*3,E16*2,F16)</f>
        <v>3</v>
      </c>
    </row>
    <row r="17" spans="1:8" s="99" customFormat="1" ht="15.75">
      <c r="A17" s="104" t="s">
        <v>373</v>
      </c>
      <c r="B17" s="106">
        <f>SUMIF(Závodnici!B:B,C:C,Závodnici!N:N)</f>
        <v>1</v>
      </c>
      <c r="C17" s="106" t="s">
        <v>374</v>
      </c>
      <c r="D17" s="106">
        <f>SUMIF(Závodnici!B:B,C:C,Závodnici!O:O) +SUMIF(Závodnici!B:B,C:C,Závodnici!R:R) +SUMIF(Závodnici!B:B,C:C,Závodnici!U:U) +SUMIF(Závodnici!B:B,C:C,Závodnici!X:X)</f>
        <v>1</v>
      </c>
      <c r="E17" s="106">
        <f>SUMIF(Závodnici!B:B,C:C,Závodnici!P:P) +SUMIF(Závodnici!B:B,C:C,Závodnici!S:S) +SUMIF(Závodnici!B:B,C:C,Závodnici!V:V) +SUMIF(Závodnici!B:B,C:C,Závodnici!Y:Y)</f>
        <v>0</v>
      </c>
      <c r="F17" s="106">
        <f>SUMIF(Závodnici!B:B,C:C,Závodnici!Q:Q) +SUMIF(Závodnici!B:B,C:C,Závodnici!T:T) +SUMIF(Závodnici!B:B,C:C,Závodnici!W:W) +SUMIF(Závodnici!B:B,C:C,Závodnici!Z:Z)</f>
        <v>0</v>
      </c>
      <c r="G17" s="106">
        <f>SUMIF(Závodnici!B:B,C:C,Závodnici!AD:AD)</f>
        <v>3</v>
      </c>
      <c r="H17" s="106">
        <f>SUM(D17*3,E17*2,F17)</f>
        <v>3</v>
      </c>
    </row>
    <row r="18" spans="1:8">
      <c r="A18" s="103" t="s">
        <v>325</v>
      </c>
      <c r="B18" s="106">
        <f>SUMIF(Závodnici!B:B,C:C,Závodnici!N:N)</f>
        <v>2</v>
      </c>
      <c r="C18" s="106" t="s">
        <v>83</v>
      </c>
      <c r="D18" s="106">
        <f>SUMIF(Závodnici!B:B,C:C,Závodnici!O:O) +SUMIF(Závodnici!B:B,C:C,Závodnici!R:R) +SUMIF(Závodnici!B:B,C:C,Závodnici!U:U) +SUMIF(Závodnici!B:B,C:C,Závodnici!X:X)</f>
        <v>0</v>
      </c>
      <c r="E18" s="106">
        <f>SUMIF(Závodnici!B:B,C:C,Závodnici!P:P) +SUMIF(Závodnici!B:B,C:C,Závodnici!S:S) +SUMIF(Závodnici!B:B,C:C,Závodnici!V:V) +SUMIF(Závodnici!B:B,C:C,Závodnici!Y:Y)</f>
        <v>0</v>
      </c>
      <c r="F18" s="106">
        <f>SUMIF(Závodnici!B:B,C:C,Závodnici!Q:Q) +SUMIF(Závodnici!B:B,C:C,Závodnici!T:T) +SUMIF(Závodnici!B:B,C:C,Závodnici!W:W) +SUMIF(Závodnici!B:B,C:C,Závodnici!Z:Z)</f>
        <v>0</v>
      </c>
      <c r="G18" s="106">
        <f>SUMIF(Závodnici!B:B,C:C,Závodnici!AD:AD)</f>
        <v>0</v>
      </c>
      <c r="H18" s="106">
        <f>SUM(D18*3,E18*2,F18)</f>
        <v>0</v>
      </c>
    </row>
    <row r="19" spans="1:8">
      <c r="A19" s="103" t="s">
        <v>328</v>
      </c>
      <c r="B19" s="106">
        <f>SUMIF(Závodnici!B:B,C:C,Závodnici!N:N)</f>
        <v>3</v>
      </c>
      <c r="C19" s="106" t="s">
        <v>84</v>
      </c>
      <c r="D19" s="106">
        <f>SUMIF(Závodnici!B:B,C:C,Závodnici!O:O) +SUMIF(Závodnici!B:B,C:C,Závodnici!R:R) +SUMIF(Závodnici!B:B,C:C,Závodnici!U:U) +SUMIF(Závodnici!B:B,C:C,Závodnici!X:X)</f>
        <v>0</v>
      </c>
      <c r="E19" s="106">
        <f>SUMIF(Závodnici!B:B,C:C,Závodnici!P:P) +SUMIF(Závodnici!B:B,C:C,Závodnici!S:S) +SUMIF(Závodnici!B:B,C:C,Závodnici!V:V) +SUMIF(Závodnici!B:B,C:C,Závodnici!Y:Y)</f>
        <v>0</v>
      </c>
      <c r="F19" s="106">
        <f>SUMIF(Závodnici!B:B,C:C,Závodnici!Q:Q) +SUMIF(Závodnici!B:B,C:C,Závodnici!T:T) +SUMIF(Závodnici!B:B,C:C,Závodnici!W:W) +SUMIF(Závodnici!B:B,C:C,Závodnici!Z:Z)</f>
        <v>0</v>
      </c>
      <c r="G19" s="106">
        <f>SUMIF(Závodnici!B:B,C:C,Závodnici!AD:AD)</f>
        <v>0</v>
      </c>
      <c r="H19" s="106">
        <f>SUM(D19*3,E19*2,F19)</f>
        <v>0</v>
      </c>
    </row>
    <row r="21" spans="1:8" ht="15.75">
      <c r="B21" s="108">
        <f>SUM(B2:B20)</f>
        <v>151</v>
      </c>
      <c r="D21" s="107">
        <f>SUM(D2:D20)</f>
        <v>61</v>
      </c>
      <c r="E21" s="107">
        <f t="shared" ref="E21:F21" si="0">SUM(E2:E20)</f>
        <v>57</v>
      </c>
      <c r="F21" s="107">
        <f t="shared" si="0"/>
        <v>41</v>
      </c>
    </row>
  </sheetData>
  <sheetCalcPr fullCalcOnLoad="1"/>
  <sortState ref="A2:H19">
    <sortCondition descending="1" ref="G2:G19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AD315"/>
  <sheetViews>
    <sheetView zoomScale="110" zoomScaleNormal="110" workbookViewId="0">
      <pane ySplit="1" topLeftCell="A2" activePane="bottomLeft" state="frozen"/>
      <selection pane="bottomLeft" activeCell="AD1" sqref="AD1"/>
    </sheetView>
  </sheetViews>
  <sheetFormatPr defaultRowHeight="15"/>
  <cols>
    <col min="1" max="1" width="27.7109375" customWidth="1"/>
    <col min="2" max="2" width="6.7109375" customWidth="1"/>
    <col min="3" max="3" width="31" customWidth="1"/>
    <col min="4" max="4" width="15.28515625" hidden="1" customWidth="1"/>
    <col min="5" max="5" width="10.42578125" hidden="1" customWidth="1"/>
    <col min="6" max="6" width="9.140625" hidden="1" customWidth="1"/>
    <col min="7" max="7" width="10.140625" hidden="1" customWidth="1"/>
    <col min="8" max="8" width="11.140625" hidden="1" customWidth="1"/>
    <col min="9" max="9" width="9.140625" customWidth="1"/>
    <col min="10" max="10" width="13.28515625" style="9" customWidth="1"/>
    <col min="11" max="11" width="9.140625" hidden="1" customWidth="1"/>
    <col min="12" max="12" width="11.28515625" hidden="1" customWidth="1"/>
    <col min="13" max="13" width="12.140625" hidden="1" customWidth="1"/>
    <col min="14" max="14" width="12.5703125" hidden="1" customWidth="1"/>
    <col min="15" max="15" width="9" style="8" customWidth="1"/>
    <col min="16" max="16" width="8.28515625" style="11" customWidth="1"/>
    <col min="17" max="17" width="9.5703125" style="15" customWidth="1"/>
    <col min="18" max="18" width="10.42578125" style="9" customWidth="1"/>
    <col min="19" max="19" width="11.140625" style="11" customWidth="1"/>
    <col min="20" max="20" width="13.42578125" style="15" customWidth="1"/>
    <col min="21" max="21" width="9.140625" style="9"/>
    <col min="22" max="22" width="9.140625" style="11"/>
    <col min="23" max="23" width="9.140625" style="15"/>
    <col min="24" max="24" width="9.140625" style="9"/>
    <col min="25" max="25" width="9.140625" style="11"/>
    <col min="26" max="26" width="9.140625" style="15"/>
    <col min="27" max="27" width="9.140625" style="9"/>
    <col min="28" max="28" width="9.140625" style="11"/>
    <col min="29" max="29" width="9.140625" style="15"/>
    <col min="30" max="30" width="9.140625" style="13"/>
  </cols>
  <sheetData>
    <row r="1" spans="1:30">
      <c r="A1" s="1" t="s">
        <v>39</v>
      </c>
      <c r="B1" s="1" t="s">
        <v>249</v>
      </c>
      <c r="C1" s="1" t="s">
        <v>41</v>
      </c>
      <c r="D1" s="1" t="s">
        <v>247</v>
      </c>
      <c r="E1" s="1" t="s">
        <v>244</v>
      </c>
      <c r="F1" s="1" t="s">
        <v>248</v>
      </c>
      <c r="G1" s="1" t="s">
        <v>44</v>
      </c>
      <c r="H1" s="1" t="s">
        <v>245</v>
      </c>
      <c r="I1" s="1" t="s">
        <v>243</v>
      </c>
      <c r="J1" s="7" t="s">
        <v>246</v>
      </c>
      <c r="K1" s="1" t="s">
        <v>237</v>
      </c>
      <c r="L1" s="1" t="s">
        <v>238</v>
      </c>
      <c r="M1" s="1" t="s">
        <v>239</v>
      </c>
      <c r="N1" s="1" t="s">
        <v>78</v>
      </c>
      <c r="O1" s="7" t="s">
        <v>91</v>
      </c>
      <c r="P1" s="10" t="s">
        <v>92</v>
      </c>
      <c r="Q1" s="14" t="s">
        <v>111</v>
      </c>
      <c r="R1" s="7" t="s">
        <v>93</v>
      </c>
      <c r="S1" s="10" t="s">
        <v>94</v>
      </c>
      <c r="T1" s="14" t="s">
        <v>95</v>
      </c>
      <c r="U1" s="7" t="s">
        <v>435</v>
      </c>
      <c r="V1" s="10" t="s">
        <v>436</v>
      </c>
      <c r="W1" s="14" t="s">
        <v>437</v>
      </c>
      <c r="X1" s="7" t="s">
        <v>99</v>
      </c>
      <c r="Y1" s="10" t="s">
        <v>100</v>
      </c>
      <c r="Z1" s="14" t="s">
        <v>101</v>
      </c>
      <c r="AA1" s="7" t="s">
        <v>240</v>
      </c>
      <c r="AB1" s="10" t="s">
        <v>241</v>
      </c>
      <c r="AC1" s="14" t="s">
        <v>242</v>
      </c>
      <c r="AD1" s="12" t="s">
        <v>102</v>
      </c>
    </row>
    <row r="2" spans="1:30" s="20" customFormat="1" hidden="1">
      <c r="A2" s="88" t="s">
        <v>307</v>
      </c>
      <c r="B2" s="16" t="s">
        <v>261</v>
      </c>
      <c r="C2" s="18" t="s">
        <v>299</v>
      </c>
      <c r="D2" s="53" t="s">
        <v>49</v>
      </c>
      <c r="E2" s="53">
        <v>16</v>
      </c>
      <c r="F2" s="53" t="s">
        <v>48</v>
      </c>
      <c r="G2" s="53" t="s">
        <v>252</v>
      </c>
      <c r="H2" s="53">
        <v>52</v>
      </c>
      <c r="I2" s="44" t="s">
        <v>252</v>
      </c>
      <c r="J2" s="8" t="str">
        <f t="shared" ref="J2:J33" si="0">IF(AND(E2&gt;=4,E2&lt;=8),"Micro "&amp;D2,IF(AND(E2&gt;=9,E2&lt;=13),"Youth "&amp;D2,IF(AND(E2&gt;=14,E2&lt;=17),"Junior "&amp;D2,IF(AND(E2&gt;=18),"Senior "&amp;D2,""))))</f>
        <v>Junior Female</v>
      </c>
      <c r="K2"/>
      <c r="L2"/>
      <c r="M2"/>
      <c r="N2" s="20">
        <v>1</v>
      </c>
      <c r="O2" s="8">
        <v>1</v>
      </c>
      <c r="P2" s="11"/>
      <c r="Q2" s="15"/>
      <c r="R2" s="9">
        <v>1</v>
      </c>
      <c r="S2" s="11"/>
      <c r="T2" s="15"/>
      <c r="U2" s="9">
        <v>1</v>
      </c>
      <c r="V2" s="11"/>
      <c r="W2" s="15"/>
      <c r="X2" s="9"/>
      <c r="Y2" s="11"/>
      <c r="Z2" s="15"/>
      <c r="AA2" s="9"/>
      <c r="AB2" s="11"/>
      <c r="AC2" s="15"/>
      <c r="AD2" s="20">
        <f t="shared" ref="AD2:AD33" si="1">SUM(O2*3,P2*2,Q2,R2*3,S2*2,T2,U2*3,V2*2,W2,X2*3,Y2*2,Z2)</f>
        <v>9</v>
      </c>
    </row>
    <row r="3" spans="1:30" s="18" customFormat="1" hidden="1">
      <c r="A3" s="38" t="s">
        <v>410</v>
      </c>
      <c r="B3" s="5" t="s">
        <v>82</v>
      </c>
      <c r="C3" s="22" t="s">
        <v>389</v>
      </c>
      <c r="D3" s="41" t="s">
        <v>49</v>
      </c>
      <c r="E3" s="41">
        <v>20</v>
      </c>
      <c r="F3" s="41" t="s">
        <v>48</v>
      </c>
      <c r="G3" s="41" t="s">
        <v>252</v>
      </c>
      <c r="H3" s="41">
        <v>75</v>
      </c>
      <c r="I3" s="39" t="s">
        <v>252</v>
      </c>
      <c r="J3" s="8" t="str">
        <f t="shared" si="0"/>
        <v>Senior Female</v>
      </c>
      <c r="K3"/>
      <c r="L3"/>
      <c r="M3"/>
      <c r="N3" s="20">
        <v>1</v>
      </c>
      <c r="O3" s="8"/>
      <c r="P3" s="11">
        <v>1</v>
      </c>
      <c r="Q3" s="15"/>
      <c r="R3" s="9">
        <v>1</v>
      </c>
      <c r="S3" s="11"/>
      <c r="T3" s="15"/>
      <c r="U3" s="9">
        <v>1</v>
      </c>
      <c r="V3" s="11"/>
      <c r="W3" s="15"/>
      <c r="X3" s="9"/>
      <c r="Y3" s="11"/>
      <c r="Z3" s="15"/>
      <c r="AA3" s="9"/>
      <c r="AB3" s="11"/>
      <c r="AC3" s="15"/>
      <c r="AD3" s="20">
        <f t="shared" si="1"/>
        <v>8</v>
      </c>
    </row>
    <row r="4" spans="1:30" s="18" customFormat="1" hidden="1">
      <c r="A4" s="38" t="s">
        <v>401</v>
      </c>
      <c r="B4" s="5" t="s">
        <v>82</v>
      </c>
      <c r="C4" s="22" t="s">
        <v>389</v>
      </c>
      <c r="D4" s="41" t="s">
        <v>47</v>
      </c>
      <c r="E4" s="41">
        <v>9</v>
      </c>
      <c r="F4" s="41" t="s">
        <v>251</v>
      </c>
      <c r="G4" s="41" t="s">
        <v>252</v>
      </c>
      <c r="H4" s="41">
        <v>24</v>
      </c>
      <c r="I4" s="39" t="s">
        <v>253</v>
      </c>
      <c r="J4" s="8" t="str">
        <f t="shared" si="0"/>
        <v>Youth Male</v>
      </c>
      <c r="K4"/>
      <c r="L4"/>
      <c r="M4"/>
      <c r="N4" s="20">
        <v>1</v>
      </c>
      <c r="O4" s="8">
        <v>1</v>
      </c>
      <c r="P4" s="11"/>
      <c r="Q4" s="15"/>
      <c r="R4" s="9">
        <v>1</v>
      </c>
      <c r="S4" s="11"/>
      <c r="T4" s="15">
        <v>1</v>
      </c>
      <c r="U4" s="9"/>
      <c r="V4" s="11"/>
      <c r="W4" s="15"/>
      <c r="X4" s="9"/>
      <c r="Y4" s="11"/>
      <c r="Z4" s="15"/>
      <c r="AA4" s="9"/>
      <c r="AB4" s="11"/>
      <c r="AC4" s="15"/>
      <c r="AD4" s="20">
        <f t="shared" si="1"/>
        <v>7</v>
      </c>
    </row>
    <row r="5" spans="1:30" hidden="1">
      <c r="A5" s="55" t="s">
        <v>382</v>
      </c>
      <c r="B5" s="16" t="s">
        <v>261</v>
      </c>
      <c r="C5" s="18" t="s">
        <v>299</v>
      </c>
      <c r="D5" s="56" t="s">
        <v>49</v>
      </c>
      <c r="E5" s="56">
        <v>14</v>
      </c>
      <c r="F5" s="56" t="s">
        <v>191</v>
      </c>
      <c r="G5" s="56" t="s">
        <v>252</v>
      </c>
      <c r="H5" s="56">
        <v>56</v>
      </c>
      <c r="I5" s="32" t="s">
        <v>252</v>
      </c>
      <c r="J5" s="8" t="str">
        <f t="shared" si="0"/>
        <v>Junior Female</v>
      </c>
      <c r="N5" s="20">
        <v>1</v>
      </c>
      <c r="P5" s="11">
        <v>1</v>
      </c>
      <c r="R5" s="9">
        <v>1</v>
      </c>
      <c r="V5" s="11">
        <v>1</v>
      </c>
      <c r="AD5" s="20">
        <f t="shared" si="1"/>
        <v>7</v>
      </c>
    </row>
    <row r="6" spans="1:30" hidden="1">
      <c r="A6" s="38" t="s">
        <v>275</v>
      </c>
      <c r="B6" s="16" t="s">
        <v>197</v>
      </c>
      <c r="C6" s="31" t="s">
        <v>263</v>
      </c>
      <c r="D6" s="41" t="s">
        <v>47</v>
      </c>
      <c r="E6" s="41">
        <v>19</v>
      </c>
      <c r="F6" s="41" t="s">
        <v>276</v>
      </c>
      <c r="G6" s="41" t="s">
        <v>252</v>
      </c>
      <c r="H6" s="41">
        <v>68</v>
      </c>
      <c r="I6" s="39" t="s">
        <v>253</v>
      </c>
      <c r="J6" s="8" t="str">
        <f t="shared" si="0"/>
        <v>Senior Male</v>
      </c>
      <c r="N6" s="20">
        <v>1</v>
      </c>
      <c r="Q6" s="15">
        <v>1</v>
      </c>
      <c r="R6" s="9">
        <v>1</v>
      </c>
      <c r="U6" s="9">
        <v>1</v>
      </c>
      <c r="AD6" s="20">
        <f t="shared" si="1"/>
        <v>7</v>
      </c>
    </row>
    <row r="7" spans="1:30" hidden="1">
      <c r="A7" s="88" t="s">
        <v>380</v>
      </c>
      <c r="B7" s="16" t="s">
        <v>261</v>
      </c>
      <c r="C7" s="18" t="s">
        <v>299</v>
      </c>
      <c r="D7" s="53" t="s">
        <v>49</v>
      </c>
      <c r="E7" s="53">
        <v>18</v>
      </c>
      <c r="F7" s="53" t="s">
        <v>48</v>
      </c>
      <c r="G7" s="53" t="s">
        <v>252</v>
      </c>
      <c r="H7" s="53">
        <v>62</v>
      </c>
      <c r="I7" s="44" t="s">
        <v>252</v>
      </c>
      <c r="J7" s="8" t="str">
        <f t="shared" si="0"/>
        <v>Senior Female</v>
      </c>
      <c r="K7" s="37"/>
      <c r="L7" s="37"/>
      <c r="M7" s="37"/>
      <c r="N7" s="20">
        <v>1</v>
      </c>
      <c r="O7" s="8">
        <v>1</v>
      </c>
      <c r="R7" s="9">
        <v>1</v>
      </c>
      <c r="W7" s="15">
        <v>1</v>
      </c>
      <c r="AD7" s="20">
        <f t="shared" si="1"/>
        <v>7</v>
      </c>
    </row>
    <row r="8" spans="1:30">
      <c r="A8" s="68" t="s">
        <v>264</v>
      </c>
      <c r="B8" s="16" t="s">
        <v>197</v>
      </c>
      <c r="C8" s="31" t="s">
        <v>263</v>
      </c>
      <c r="D8" s="34" t="s">
        <v>49</v>
      </c>
      <c r="E8" s="77">
        <v>10</v>
      </c>
      <c r="F8" s="41" t="s">
        <v>258</v>
      </c>
      <c r="G8" s="41" t="s">
        <v>252</v>
      </c>
      <c r="H8" s="41">
        <v>30</v>
      </c>
      <c r="I8" s="39" t="s">
        <v>253</v>
      </c>
      <c r="J8" s="8" t="str">
        <f t="shared" si="0"/>
        <v>Youth Female</v>
      </c>
      <c r="N8" s="20">
        <v>1</v>
      </c>
      <c r="O8" s="8">
        <v>1</v>
      </c>
      <c r="R8" s="9">
        <v>1</v>
      </c>
      <c r="AD8" s="20">
        <f t="shared" si="1"/>
        <v>6</v>
      </c>
    </row>
    <row r="9" spans="1:30" s="18" customFormat="1">
      <c r="A9" s="55" t="s">
        <v>381</v>
      </c>
      <c r="B9" s="16" t="s">
        <v>261</v>
      </c>
      <c r="C9" s="18" t="s">
        <v>299</v>
      </c>
      <c r="D9" s="56" t="s">
        <v>49</v>
      </c>
      <c r="E9" s="56">
        <v>12</v>
      </c>
      <c r="F9" s="56" t="s">
        <v>303</v>
      </c>
      <c r="G9" s="56" t="s">
        <v>252</v>
      </c>
      <c r="H9" s="56">
        <v>40</v>
      </c>
      <c r="I9" s="33" t="s">
        <v>253</v>
      </c>
      <c r="J9" s="8" t="str">
        <f t="shared" si="0"/>
        <v>Youth Female</v>
      </c>
      <c r="K9"/>
      <c r="L9"/>
      <c r="M9"/>
      <c r="N9" s="20">
        <v>1</v>
      </c>
      <c r="O9" s="8">
        <v>1</v>
      </c>
      <c r="P9" s="11"/>
      <c r="Q9" s="15"/>
      <c r="R9" s="9">
        <v>1</v>
      </c>
      <c r="S9" s="11"/>
      <c r="T9" s="15"/>
      <c r="U9" s="9"/>
      <c r="V9" s="11"/>
      <c r="W9" s="15"/>
      <c r="X9" s="9"/>
      <c r="Y9" s="11"/>
      <c r="Z9" s="15"/>
      <c r="AA9" s="9"/>
      <c r="AB9" s="11"/>
      <c r="AC9" s="15"/>
      <c r="AD9" s="20">
        <f t="shared" si="1"/>
        <v>6</v>
      </c>
    </row>
    <row r="10" spans="1:30" s="18" customFormat="1" hidden="1">
      <c r="A10" s="62" t="s">
        <v>359</v>
      </c>
      <c r="B10" s="16" t="s">
        <v>85</v>
      </c>
      <c r="C10" s="21" t="s">
        <v>59</v>
      </c>
      <c r="D10" s="41" t="s">
        <v>47</v>
      </c>
      <c r="E10" s="40">
        <v>13</v>
      </c>
      <c r="F10" s="40" t="s">
        <v>271</v>
      </c>
      <c r="G10" s="40" t="s">
        <v>252</v>
      </c>
      <c r="H10" s="40">
        <v>44</v>
      </c>
      <c r="I10" s="33" t="s">
        <v>253</v>
      </c>
      <c r="J10" s="8" t="str">
        <f t="shared" si="0"/>
        <v>Youth Male</v>
      </c>
      <c r="K10"/>
      <c r="L10"/>
      <c r="M10"/>
      <c r="N10" s="20">
        <v>1</v>
      </c>
      <c r="O10" s="8">
        <v>1</v>
      </c>
      <c r="P10" s="11"/>
      <c r="Q10" s="15"/>
      <c r="R10" s="9">
        <v>1</v>
      </c>
      <c r="S10" s="11"/>
      <c r="T10" s="15"/>
      <c r="U10" s="9"/>
      <c r="V10" s="11"/>
      <c r="W10" s="15"/>
      <c r="X10" s="9"/>
      <c r="Y10" s="11"/>
      <c r="Z10" s="15"/>
      <c r="AA10" s="9"/>
      <c r="AB10" s="11"/>
      <c r="AC10" s="15"/>
      <c r="AD10" s="20">
        <f t="shared" si="1"/>
        <v>6</v>
      </c>
    </row>
    <row r="11" spans="1:30" s="18" customFormat="1" hidden="1">
      <c r="A11" s="38" t="s">
        <v>175</v>
      </c>
      <c r="B11" s="5" t="s">
        <v>87</v>
      </c>
      <c r="C11" s="37" t="s">
        <v>72</v>
      </c>
      <c r="D11" s="41" t="s">
        <v>49</v>
      </c>
      <c r="E11" s="41">
        <v>17</v>
      </c>
      <c r="F11" s="41" t="s">
        <v>271</v>
      </c>
      <c r="G11" s="41" t="s">
        <v>252</v>
      </c>
      <c r="H11" s="41">
        <v>46</v>
      </c>
      <c r="I11" s="33" t="s">
        <v>253</v>
      </c>
      <c r="J11" s="8" t="str">
        <f t="shared" si="0"/>
        <v>Junior Female</v>
      </c>
      <c r="K11"/>
      <c r="L11"/>
      <c r="M11"/>
      <c r="N11" s="20">
        <v>1</v>
      </c>
      <c r="O11" s="8">
        <v>1</v>
      </c>
      <c r="P11" s="11"/>
      <c r="Q11" s="15"/>
      <c r="R11" s="9">
        <v>1</v>
      </c>
      <c r="S11" s="11"/>
      <c r="T11" s="15"/>
      <c r="U11" s="9"/>
      <c r="V11" s="11"/>
      <c r="W11" s="15"/>
      <c r="X11" s="9"/>
      <c r="Y11" s="11"/>
      <c r="Z11" s="15"/>
      <c r="AA11" s="9"/>
      <c r="AB11" s="11"/>
      <c r="AC11" s="15"/>
      <c r="AD11" s="20">
        <f t="shared" si="1"/>
        <v>6</v>
      </c>
    </row>
    <row r="12" spans="1:30" s="18" customFormat="1" hidden="1">
      <c r="A12" s="38" t="s">
        <v>280</v>
      </c>
      <c r="B12" s="16" t="s">
        <v>86</v>
      </c>
      <c r="C12" s="22" t="s">
        <v>53</v>
      </c>
      <c r="D12" s="41" t="s">
        <v>47</v>
      </c>
      <c r="E12" s="41">
        <v>17</v>
      </c>
      <c r="F12" s="41" t="s">
        <v>48</v>
      </c>
      <c r="G12" s="41" t="s">
        <v>252</v>
      </c>
      <c r="H12" s="41">
        <v>71</v>
      </c>
      <c r="I12" s="39" t="s">
        <v>253</v>
      </c>
      <c r="J12" s="8" t="str">
        <f t="shared" si="0"/>
        <v>Junior Male</v>
      </c>
      <c r="K12"/>
      <c r="L12"/>
      <c r="M12"/>
      <c r="N12" s="20">
        <v>1</v>
      </c>
      <c r="O12" s="8">
        <v>1</v>
      </c>
      <c r="P12" s="11"/>
      <c r="Q12" s="15"/>
      <c r="R12" s="9">
        <v>1</v>
      </c>
      <c r="S12" s="11"/>
      <c r="T12" s="15"/>
      <c r="U12" s="9"/>
      <c r="V12" s="11"/>
      <c r="W12" s="15"/>
      <c r="X12" s="9"/>
      <c r="Y12" s="11"/>
      <c r="Z12" s="15"/>
      <c r="AA12" s="9"/>
      <c r="AB12" s="11"/>
      <c r="AC12" s="15"/>
      <c r="AD12" s="20">
        <f t="shared" si="1"/>
        <v>6</v>
      </c>
    </row>
    <row r="13" spans="1:30" hidden="1">
      <c r="A13" s="38" t="s">
        <v>360</v>
      </c>
      <c r="B13" s="16" t="s">
        <v>85</v>
      </c>
      <c r="C13" s="21" t="s">
        <v>59</v>
      </c>
      <c r="D13" s="41" t="s">
        <v>47</v>
      </c>
      <c r="E13" s="40">
        <v>15</v>
      </c>
      <c r="F13" s="40" t="s">
        <v>303</v>
      </c>
      <c r="G13" s="40" t="s">
        <v>252</v>
      </c>
      <c r="H13" s="40">
        <v>65</v>
      </c>
      <c r="I13" s="39" t="s">
        <v>253</v>
      </c>
      <c r="J13" s="8" t="str">
        <f t="shared" si="0"/>
        <v>Junior Male</v>
      </c>
      <c r="N13" s="20">
        <v>1</v>
      </c>
      <c r="O13" s="8">
        <v>1</v>
      </c>
      <c r="R13" s="9">
        <v>1</v>
      </c>
      <c r="AD13" s="20">
        <f t="shared" si="1"/>
        <v>6</v>
      </c>
    </row>
    <row r="14" spans="1:30" hidden="1">
      <c r="A14" s="49" t="s">
        <v>354</v>
      </c>
      <c r="B14" s="5" t="s">
        <v>151</v>
      </c>
      <c r="C14" s="37" t="s">
        <v>351</v>
      </c>
      <c r="D14" s="50" t="s">
        <v>49</v>
      </c>
      <c r="E14" s="50">
        <v>18</v>
      </c>
      <c r="F14" s="50" t="s">
        <v>303</v>
      </c>
      <c r="G14" s="50" t="s">
        <v>252</v>
      </c>
      <c r="H14" s="50">
        <v>52</v>
      </c>
      <c r="I14" s="51" t="s">
        <v>253</v>
      </c>
      <c r="J14" s="8" t="str">
        <f t="shared" si="0"/>
        <v>Senior Female</v>
      </c>
      <c r="K14" s="18"/>
      <c r="L14" s="18"/>
      <c r="M14" s="18"/>
      <c r="N14" s="20">
        <v>1</v>
      </c>
      <c r="O14" s="20">
        <v>1</v>
      </c>
      <c r="P14" s="18"/>
      <c r="Q14" s="18"/>
      <c r="R14" s="18">
        <v>1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0">
        <f t="shared" si="1"/>
        <v>6</v>
      </c>
    </row>
    <row r="15" spans="1:30" hidden="1">
      <c r="A15" s="38" t="s">
        <v>297</v>
      </c>
      <c r="B15" s="5" t="s">
        <v>89</v>
      </c>
      <c r="C15" s="37" t="s">
        <v>292</v>
      </c>
      <c r="D15" s="41" t="s">
        <v>49</v>
      </c>
      <c r="E15" s="41">
        <v>16</v>
      </c>
      <c r="F15" s="41" t="s">
        <v>48</v>
      </c>
      <c r="G15" s="41" t="s">
        <v>252</v>
      </c>
      <c r="H15" s="41">
        <v>63</v>
      </c>
      <c r="I15" s="39" t="s">
        <v>253</v>
      </c>
      <c r="J15" s="8" t="str">
        <f t="shared" si="0"/>
        <v>Junior Female</v>
      </c>
      <c r="N15" s="20">
        <v>1</v>
      </c>
      <c r="P15" s="11">
        <v>1</v>
      </c>
      <c r="R15" s="9">
        <v>1</v>
      </c>
      <c r="AD15" s="20">
        <f t="shared" si="1"/>
        <v>5</v>
      </c>
    </row>
    <row r="16" spans="1:30" ht="15.75" thickBot="1">
      <c r="A16" s="55" t="s">
        <v>378</v>
      </c>
      <c r="B16" s="16" t="s">
        <v>261</v>
      </c>
      <c r="C16" s="18" t="s">
        <v>299</v>
      </c>
      <c r="D16" s="56" t="s">
        <v>49</v>
      </c>
      <c r="E16" s="56">
        <v>10</v>
      </c>
      <c r="F16" s="56" t="s">
        <v>258</v>
      </c>
      <c r="G16" s="56" t="s">
        <v>252</v>
      </c>
      <c r="H16" s="56">
        <v>49</v>
      </c>
      <c r="I16" s="39" t="s">
        <v>253</v>
      </c>
      <c r="J16" s="8" t="str">
        <f t="shared" si="0"/>
        <v>Youth Female</v>
      </c>
      <c r="N16" s="20">
        <v>1</v>
      </c>
      <c r="P16" s="11">
        <v>1</v>
      </c>
      <c r="R16" s="9">
        <v>1</v>
      </c>
      <c r="AD16" s="20">
        <f t="shared" si="1"/>
        <v>5</v>
      </c>
    </row>
    <row r="17" spans="1:30" ht="15.75" hidden="1" thickBot="1">
      <c r="A17" s="88" t="s">
        <v>308</v>
      </c>
      <c r="B17" s="16" t="s">
        <v>261</v>
      </c>
      <c r="C17" s="18" t="s">
        <v>299</v>
      </c>
      <c r="D17" s="53" t="s">
        <v>49</v>
      </c>
      <c r="E17" s="53">
        <v>16</v>
      </c>
      <c r="F17" s="53" t="s">
        <v>285</v>
      </c>
      <c r="G17" s="53" t="s">
        <v>252</v>
      </c>
      <c r="H17" s="53">
        <v>64</v>
      </c>
      <c r="I17" s="44" t="s">
        <v>253</v>
      </c>
      <c r="J17" s="8" t="str">
        <f t="shared" si="0"/>
        <v>Junior Female</v>
      </c>
      <c r="N17" s="20">
        <v>1</v>
      </c>
      <c r="O17" s="8">
        <v>1</v>
      </c>
      <c r="S17" s="11">
        <v>1</v>
      </c>
      <c r="AD17" s="20">
        <f t="shared" si="1"/>
        <v>5</v>
      </c>
    </row>
    <row r="18" spans="1:30" ht="15.75" thickBot="1">
      <c r="A18" s="38" t="s">
        <v>318</v>
      </c>
      <c r="B18" s="5" t="s">
        <v>113</v>
      </c>
      <c r="C18" s="37" t="s">
        <v>314</v>
      </c>
      <c r="D18" s="41" t="s">
        <v>49</v>
      </c>
      <c r="E18" s="41">
        <v>13</v>
      </c>
      <c r="F18" s="41" t="s">
        <v>303</v>
      </c>
      <c r="G18" s="41" t="s">
        <v>252</v>
      </c>
      <c r="H18" s="41">
        <v>34</v>
      </c>
      <c r="I18" s="44" t="s">
        <v>253</v>
      </c>
      <c r="J18" s="8" t="str">
        <f t="shared" si="0"/>
        <v>Youth Female</v>
      </c>
      <c r="N18" s="20">
        <v>1</v>
      </c>
      <c r="P18" s="11">
        <v>1</v>
      </c>
      <c r="R18" s="9">
        <v>1</v>
      </c>
      <c r="AD18" s="20">
        <f t="shared" si="1"/>
        <v>5</v>
      </c>
    </row>
    <row r="19" spans="1:30" ht="15.75" hidden="1" thickBot="1">
      <c r="A19" s="35" t="s">
        <v>357</v>
      </c>
      <c r="B19" s="16" t="s">
        <v>85</v>
      </c>
      <c r="C19" s="21" t="s">
        <v>59</v>
      </c>
      <c r="D19" s="36" t="s">
        <v>47</v>
      </c>
      <c r="E19" s="40">
        <v>10</v>
      </c>
      <c r="F19" s="40" t="s">
        <v>303</v>
      </c>
      <c r="G19" s="40" t="s">
        <v>252</v>
      </c>
      <c r="H19" s="40">
        <v>41</v>
      </c>
      <c r="I19" s="44" t="s">
        <v>253</v>
      </c>
      <c r="J19" s="8" t="str">
        <f t="shared" si="0"/>
        <v>Youth Male</v>
      </c>
      <c r="N19" s="20">
        <v>1</v>
      </c>
      <c r="O19" s="8">
        <v>1</v>
      </c>
      <c r="S19" s="11">
        <v>1</v>
      </c>
      <c r="AD19" s="20">
        <f t="shared" si="1"/>
        <v>5</v>
      </c>
    </row>
    <row r="20" spans="1:30" ht="15.75" hidden="1" thickBot="1">
      <c r="A20" s="38" t="s">
        <v>178</v>
      </c>
      <c r="B20" s="5" t="s">
        <v>87</v>
      </c>
      <c r="C20" s="37" t="s">
        <v>72</v>
      </c>
      <c r="D20" s="41" t="s">
        <v>49</v>
      </c>
      <c r="E20" s="41">
        <v>20</v>
      </c>
      <c r="F20" s="41" t="s">
        <v>48</v>
      </c>
      <c r="G20" s="41" t="s">
        <v>252</v>
      </c>
      <c r="H20" s="41">
        <v>66</v>
      </c>
      <c r="I20" s="44" t="s">
        <v>252</v>
      </c>
      <c r="J20" s="8" t="str">
        <f t="shared" si="0"/>
        <v>Senior Female</v>
      </c>
      <c r="N20" s="20">
        <v>1</v>
      </c>
      <c r="Q20" s="15">
        <v>1</v>
      </c>
      <c r="S20" s="11">
        <v>1</v>
      </c>
      <c r="V20" s="11">
        <v>1</v>
      </c>
      <c r="AD20" s="20">
        <f t="shared" si="1"/>
        <v>5</v>
      </c>
    </row>
    <row r="21" spans="1:30" s="18" customFormat="1" ht="15.75" hidden="1" thickBot="1">
      <c r="A21" s="66" t="s">
        <v>413</v>
      </c>
      <c r="B21" s="5" t="s">
        <v>82</v>
      </c>
      <c r="C21" s="22" t="s">
        <v>389</v>
      </c>
      <c r="D21" s="72" t="s">
        <v>47</v>
      </c>
      <c r="E21" s="72">
        <v>17</v>
      </c>
      <c r="F21" s="72" t="s">
        <v>414</v>
      </c>
      <c r="G21" s="72" t="s">
        <v>252</v>
      </c>
      <c r="H21" s="72">
        <v>63</v>
      </c>
      <c r="I21" s="83" t="s">
        <v>252</v>
      </c>
      <c r="J21" s="8" t="str">
        <f t="shared" si="0"/>
        <v>Junior Male</v>
      </c>
      <c r="K21"/>
      <c r="L21"/>
      <c r="M21"/>
      <c r="N21" s="20">
        <v>1</v>
      </c>
      <c r="O21" s="8">
        <v>1</v>
      </c>
      <c r="P21" s="11"/>
      <c r="Q21" s="15"/>
      <c r="R21" s="9"/>
      <c r="S21" s="11">
        <v>1</v>
      </c>
      <c r="T21" s="15"/>
      <c r="U21" s="9"/>
      <c r="V21" s="11"/>
      <c r="W21" s="15"/>
      <c r="X21" s="9"/>
      <c r="Y21" s="11"/>
      <c r="Z21" s="15"/>
      <c r="AA21" s="9"/>
      <c r="AB21" s="11"/>
      <c r="AC21" s="15"/>
      <c r="AD21" s="20">
        <f t="shared" si="1"/>
        <v>5</v>
      </c>
    </row>
    <row r="22" spans="1:30" s="18" customFormat="1" ht="15.75" hidden="1" thickBot="1">
      <c r="A22" s="38" t="s">
        <v>361</v>
      </c>
      <c r="B22" s="16" t="s">
        <v>85</v>
      </c>
      <c r="C22" s="21" t="s">
        <v>59</v>
      </c>
      <c r="D22" s="41" t="s">
        <v>47</v>
      </c>
      <c r="E22" s="40">
        <v>16</v>
      </c>
      <c r="F22" s="40" t="s">
        <v>48</v>
      </c>
      <c r="G22" s="40" t="s">
        <v>252</v>
      </c>
      <c r="H22" s="40">
        <v>62</v>
      </c>
      <c r="I22" s="44" t="s">
        <v>253</v>
      </c>
      <c r="J22" s="8" t="str">
        <f t="shared" si="0"/>
        <v>Junior Male</v>
      </c>
      <c r="K22"/>
      <c r="L22"/>
      <c r="M22"/>
      <c r="N22" s="20">
        <v>1</v>
      </c>
      <c r="O22" s="8"/>
      <c r="P22" s="11">
        <v>1</v>
      </c>
      <c r="Q22" s="15"/>
      <c r="R22" s="9">
        <v>1</v>
      </c>
      <c r="S22" s="11"/>
      <c r="T22" s="15"/>
      <c r="U22" s="9"/>
      <c r="V22" s="11"/>
      <c r="W22" s="15"/>
      <c r="X22" s="9"/>
      <c r="Y22" s="11"/>
      <c r="Z22" s="15"/>
      <c r="AA22" s="9"/>
      <c r="AB22" s="11"/>
      <c r="AC22" s="15"/>
      <c r="AD22" s="20">
        <f t="shared" si="1"/>
        <v>5</v>
      </c>
    </row>
    <row r="23" spans="1:30" s="18" customFormat="1" ht="15.75" thickBot="1">
      <c r="A23" s="38" t="s">
        <v>296</v>
      </c>
      <c r="B23" s="16" t="s">
        <v>89</v>
      </c>
      <c r="C23" s="37" t="s">
        <v>292</v>
      </c>
      <c r="D23" s="41" t="s">
        <v>49</v>
      </c>
      <c r="E23" s="41">
        <v>11</v>
      </c>
      <c r="F23" s="41" t="s">
        <v>255</v>
      </c>
      <c r="G23" s="41" t="s">
        <v>252</v>
      </c>
      <c r="H23" s="41">
        <v>36</v>
      </c>
      <c r="I23" s="44" t="s">
        <v>253</v>
      </c>
      <c r="J23" s="8" t="str">
        <f t="shared" si="0"/>
        <v>Youth Female</v>
      </c>
      <c r="K23" s="37"/>
      <c r="L23" s="37"/>
      <c r="M23" s="37"/>
      <c r="N23" s="20">
        <v>1</v>
      </c>
      <c r="O23" s="8">
        <v>1</v>
      </c>
      <c r="P23" s="11"/>
      <c r="Q23" s="15"/>
      <c r="R23" s="9"/>
      <c r="S23" s="11"/>
      <c r="T23" s="15">
        <v>1</v>
      </c>
      <c r="U23" s="9"/>
      <c r="V23" s="11"/>
      <c r="W23" s="15"/>
      <c r="X23" s="9"/>
      <c r="Y23" s="11"/>
      <c r="Z23" s="15"/>
      <c r="AA23" s="9"/>
      <c r="AB23" s="11"/>
      <c r="AC23" s="15"/>
      <c r="AD23" s="20">
        <f t="shared" si="1"/>
        <v>4</v>
      </c>
    </row>
    <row r="24" spans="1:30" s="18" customFormat="1">
      <c r="A24" s="52" t="s">
        <v>302</v>
      </c>
      <c r="B24" s="16" t="s">
        <v>261</v>
      </c>
      <c r="C24" s="18" t="s">
        <v>299</v>
      </c>
      <c r="D24" s="53" t="s">
        <v>49</v>
      </c>
      <c r="E24" s="53">
        <v>13</v>
      </c>
      <c r="F24" s="53" t="s">
        <v>303</v>
      </c>
      <c r="G24" s="53" t="s">
        <v>252</v>
      </c>
      <c r="H24" s="53">
        <v>64</v>
      </c>
      <c r="I24" s="44" t="s">
        <v>253</v>
      </c>
      <c r="J24" s="8" t="str">
        <f t="shared" si="0"/>
        <v>Youth Female</v>
      </c>
      <c r="K24"/>
      <c r="L24"/>
      <c r="M24"/>
      <c r="N24" s="20">
        <v>1</v>
      </c>
      <c r="O24" s="8"/>
      <c r="P24" s="11"/>
      <c r="Q24" s="15">
        <v>1</v>
      </c>
      <c r="R24" s="9">
        <v>1</v>
      </c>
      <c r="S24" s="11"/>
      <c r="T24" s="15"/>
      <c r="U24" s="9"/>
      <c r="V24" s="11"/>
      <c r="W24" s="15"/>
      <c r="X24" s="9"/>
      <c r="Y24" s="11"/>
      <c r="Z24" s="15"/>
      <c r="AA24" s="9"/>
      <c r="AB24" s="11"/>
      <c r="AC24" s="15"/>
      <c r="AD24" s="20">
        <f t="shared" si="1"/>
        <v>4</v>
      </c>
    </row>
    <row r="25" spans="1:30" hidden="1">
      <c r="A25" s="38" t="s">
        <v>390</v>
      </c>
      <c r="B25" s="5" t="s">
        <v>82</v>
      </c>
      <c r="C25" s="22" t="s">
        <v>389</v>
      </c>
      <c r="D25" s="41" t="s">
        <v>49</v>
      </c>
      <c r="E25" s="41">
        <v>14</v>
      </c>
      <c r="F25" s="41" t="s">
        <v>285</v>
      </c>
      <c r="G25" s="41" t="s">
        <v>252</v>
      </c>
      <c r="H25" s="41">
        <v>48</v>
      </c>
      <c r="I25" s="39" t="s">
        <v>253</v>
      </c>
      <c r="J25" s="8" t="str">
        <f t="shared" si="0"/>
        <v>Junior Female</v>
      </c>
      <c r="N25" s="20">
        <v>1</v>
      </c>
      <c r="P25" s="11">
        <v>1</v>
      </c>
      <c r="S25" s="11">
        <v>1</v>
      </c>
      <c r="AD25" s="20">
        <f t="shared" si="1"/>
        <v>4</v>
      </c>
    </row>
    <row r="26" spans="1:30">
      <c r="A26" s="38" t="s">
        <v>399</v>
      </c>
      <c r="B26" s="5" t="s">
        <v>82</v>
      </c>
      <c r="C26" s="22" t="s">
        <v>389</v>
      </c>
      <c r="D26" s="41" t="s">
        <v>49</v>
      </c>
      <c r="E26" s="41">
        <v>11</v>
      </c>
      <c r="F26" s="41" t="s">
        <v>251</v>
      </c>
      <c r="G26" s="41" t="s">
        <v>252</v>
      </c>
      <c r="H26" s="41">
        <v>44</v>
      </c>
      <c r="I26" s="39" t="s">
        <v>253</v>
      </c>
      <c r="J26" s="8" t="str">
        <f t="shared" si="0"/>
        <v>Youth Female</v>
      </c>
      <c r="N26" s="20">
        <v>1</v>
      </c>
      <c r="P26" s="11">
        <v>1</v>
      </c>
      <c r="S26" s="11">
        <v>1</v>
      </c>
      <c r="AD26" s="20">
        <f t="shared" si="1"/>
        <v>4</v>
      </c>
    </row>
    <row r="27" spans="1:30" hidden="1">
      <c r="A27" s="38" t="s">
        <v>256</v>
      </c>
      <c r="B27" s="16" t="s">
        <v>259</v>
      </c>
      <c r="C27" s="31" t="s">
        <v>260</v>
      </c>
      <c r="D27" s="41" t="s">
        <v>49</v>
      </c>
      <c r="E27" s="41">
        <v>15</v>
      </c>
      <c r="F27" s="41" t="s">
        <v>251</v>
      </c>
      <c r="G27" s="41" t="s">
        <v>252</v>
      </c>
      <c r="H27" s="41">
        <v>61</v>
      </c>
      <c r="I27" s="39" t="s">
        <v>252</v>
      </c>
      <c r="J27" s="8" t="str">
        <f t="shared" si="0"/>
        <v>Junior Female</v>
      </c>
      <c r="N27" s="20">
        <v>1</v>
      </c>
      <c r="P27" s="11">
        <v>1</v>
      </c>
      <c r="T27" s="15">
        <v>1</v>
      </c>
      <c r="W27" s="15">
        <v>1</v>
      </c>
      <c r="AD27" s="20">
        <f t="shared" si="1"/>
        <v>4</v>
      </c>
    </row>
    <row r="28" spans="1:30" hidden="1">
      <c r="A28" s="38" t="s">
        <v>322</v>
      </c>
      <c r="B28" s="5" t="s">
        <v>203</v>
      </c>
      <c r="C28" s="37" t="s">
        <v>321</v>
      </c>
      <c r="D28" s="41" t="s">
        <v>47</v>
      </c>
      <c r="E28" s="41">
        <v>41</v>
      </c>
      <c r="F28" s="41" t="s">
        <v>323</v>
      </c>
      <c r="G28" s="41" t="s">
        <v>252</v>
      </c>
      <c r="H28" s="41">
        <v>76</v>
      </c>
      <c r="I28" s="39" t="s">
        <v>253</v>
      </c>
      <c r="J28" s="8" t="str">
        <f t="shared" si="0"/>
        <v>Senior Male</v>
      </c>
      <c r="N28" s="20">
        <v>1</v>
      </c>
      <c r="O28" s="8">
        <v>1</v>
      </c>
      <c r="T28" s="15">
        <v>1</v>
      </c>
      <c r="AD28" s="20">
        <f t="shared" si="1"/>
        <v>4</v>
      </c>
    </row>
    <row r="29" spans="1:30" hidden="1">
      <c r="A29" s="38" t="s">
        <v>180</v>
      </c>
      <c r="B29" s="5" t="s">
        <v>87</v>
      </c>
      <c r="C29" s="37" t="s">
        <v>72</v>
      </c>
      <c r="D29" s="41" t="s">
        <v>47</v>
      </c>
      <c r="E29" s="41">
        <v>28</v>
      </c>
      <c r="F29" s="41" t="s">
        <v>271</v>
      </c>
      <c r="G29" s="41" t="s">
        <v>252</v>
      </c>
      <c r="H29" s="41">
        <v>69</v>
      </c>
      <c r="I29" s="39" t="s">
        <v>253</v>
      </c>
      <c r="J29" s="8" t="str">
        <f t="shared" si="0"/>
        <v>Senior Male</v>
      </c>
      <c r="K29" s="37"/>
      <c r="L29" s="37"/>
      <c r="M29" s="37"/>
      <c r="N29" s="20">
        <v>1</v>
      </c>
      <c r="P29" s="11">
        <v>1</v>
      </c>
      <c r="S29" s="11">
        <v>1</v>
      </c>
      <c r="AD29" s="20">
        <f t="shared" si="1"/>
        <v>4</v>
      </c>
    </row>
    <row r="30" spans="1:30" hidden="1">
      <c r="A30" s="38" t="s">
        <v>433</v>
      </c>
      <c r="B30" s="5" t="s">
        <v>82</v>
      </c>
      <c r="C30" s="22" t="s">
        <v>389</v>
      </c>
      <c r="D30" s="41" t="s">
        <v>47</v>
      </c>
      <c r="E30" s="41">
        <v>18</v>
      </c>
      <c r="F30" s="41" t="s">
        <v>267</v>
      </c>
      <c r="G30" s="41" t="s">
        <v>252</v>
      </c>
      <c r="H30" s="41">
        <v>60</v>
      </c>
      <c r="I30" s="39" t="s">
        <v>252</v>
      </c>
      <c r="J30" s="8" t="str">
        <f t="shared" si="0"/>
        <v>Senior Male</v>
      </c>
      <c r="N30" s="20">
        <v>1</v>
      </c>
      <c r="P30" s="11">
        <v>1</v>
      </c>
      <c r="S30" s="11">
        <v>1</v>
      </c>
      <c r="AD30" s="20">
        <f t="shared" si="1"/>
        <v>4</v>
      </c>
    </row>
    <row r="31" spans="1:30" hidden="1">
      <c r="A31" s="38" t="s">
        <v>339</v>
      </c>
      <c r="B31" s="4" t="s">
        <v>183</v>
      </c>
      <c r="C31" s="37" t="s">
        <v>334</v>
      </c>
      <c r="D31" s="41" t="s">
        <v>49</v>
      </c>
      <c r="E31" s="41">
        <v>48</v>
      </c>
      <c r="F31" s="41" t="s">
        <v>50</v>
      </c>
      <c r="G31" s="41" t="s">
        <v>252</v>
      </c>
      <c r="H31" s="41" t="s">
        <v>253</v>
      </c>
      <c r="I31" s="39" t="s">
        <v>253</v>
      </c>
      <c r="J31" s="8" t="str">
        <f t="shared" si="0"/>
        <v>Senior Female</v>
      </c>
      <c r="N31" s="20">
        <v>1</v>
      </c>
      <c r="P31" s="11">
        <v>1</v>
      </c>
      <c r="S31" s="11">
        <v>1</v>
      </c>
      <c r="AD31" s="20">
        <f t="shared" si="1"/>
        <v>4</v>
      </c>
    </row>
    <row r="32" spans="1:30" hidden="1">
      <c r="A32" s="55" t="s">
        <v>301</v>
      </c>
      <c r="B32" s="16" t="s">
        <v>261</v>
      </c>
      <c r="C32" s="18" t="s">
        <v>299</v>
      </c>
      <c r="D32" s="56" t="s">
        <v>47</v>
      </c>
      <c r="E32" s="56">
        <v>10</v>
      </c>
      <c r="F32" s="56" t="s">
        <v>258</v>
      </c>
      <c r="G32" s="56" t="s">
        <v>252</v>
      </c>
      <c r="H32" s="56">
        <v>35</v>
      </c>
      <c r="I32" s="39" t="s">
        <v>253</v>
      </c>
      <c r="J32" s="8" t="str">
        <f t="shared" si="0"/>
        <v>Youth Male</v>
      </c>
      <c r="N32" s="20">
        <v>1</v>
      </c>
      <c r="P32" s="11">
        <v>1</v>
      </c>
      <c r="S32" s="11">
        <v>1</v>
      </c>
      <c r="AD32" s="20">
        <f t="shared" si="1"/>
        <v>4</v>
      </c>
    </row>
    <row r="33" spans="1:30" hidden="1">
      <c r="A33" s="55" t="s">
        <v>355</v>
      </c>
      <c r="B33" s="16" t="s">
        <v>85</v>
      </c>
      <c r="C33" s="20" t="s">
        <v>59</v>
      </c>
      <c r="D33" s="56" t="s">
        <v>47</v>
      </c>
      <c r="E33" s="76">
        <v>9</v>
      </c>
      <c r="F33" s="76" t="s">
        <v>285</v>
      </c>
      <c r="G33" s="76" t="s">
        <v>252</v>
      </c>
      <c r="H33" s="76">
        <v>31</v>
      </c>
      <c r="I33" s="57" t="s">
        <v>253</v>
      </c>
      <c r="J33" s="8" t="str">
        <f t="shared" si="0"/>
        <v>Youth Male</v>
      </c>
      <c r="N33" s="20">
        <v>1</v>
      </c>
      <c r="O33" s="8">
        <v>1</v>
      </c>
      <c r="T33" s="15">
        <v>1</v>
      </c>
      <c r="AD33" s="20">
        <f t="shared" si="1"/>
        <v>4</v>
      </c>
    </row>
    <row r="34" spans="1:30" hidden="1">
      <c r="A34" s="38" t="s">
        <v>356</v>
      </c>
      <c r="B34" s="16" t="s">
        <v>85</v>
      </c>
      <c r="C34" s="21" t="s">
        <v>59</v>
      </c>
      <c r="D34" s="41" t="s">
        <v>47</v>
      </c>
      <c r="E34" s="40">
        <v>10</v>
      </c>
      <c r="F34" s="40" t="s">
        <v>255</v>
      </c>
      <c r="G34" s="40" t="s">
        <v>252</v>
      </c>
      <c r="H34" s="40">
        <v>30</v>
      </c>
      <c r="I34" s="39" t="s">
        <v>253</v>
      </c>
      <c r="J34" s="8" t="str">
        <f t="shared" ref="J34:J65" si="2">IF(AND(E34&gt;=4,E34&lt;=8),"Micro "&amp;D34,IF(AND(E34&gt;=9,E34&lt;=13),"Youth "&amp;D34,IF(AND(E34&gt;=14,E34&lt;=17),"Junior "&amp;D34,IF(AND(E34&gt;=18),"Senior "&amp;D34,""))))</f>
        <v>Youth Male</v>
      </c>
      <c r="N34" s="20">
        <v>1</v>
      </c>
      <c r="Q34" s="15">
        <v>1</v>
      </c>
      <c r="R34" s="9">
        <v>1</v>
      </c>
      <c r="AD34" s="20">
        <f t="shared" ref="AD34:AD65" si="3">SUM(O34*3,P34*2,Q34,R34*3,S34*2,T34,U34*3,V34*2,W34,X34*3,Y34*2,Z34)</f>
        <v>4</v>
      </c>
    </row>
    <row r="35" spans="1:30" hidden="1">
      <c r="A35" s="42" t="s">
        <v>432</v>
      </c>
      <c r="B35" s="5" t="s">
        <v>82</v>
      </c>
      <c r="C35" s="22" t="s">
        <v>389</v>
      </c>
      <c r="D35" s="43" t="s">
        <v>47</v>
      </c>
      <c r="E35" s="43">
        <v>16</v>
      </c>
      <c r="F35" s="43" t="s">
        <v>267</v>
      </c>
      <c r="G35" s="43" t="s">
        <v>252</v>
      </c>
      <c r="H35" s="43">
        <v>51</v>
      </c>
      <c r="I35" s="44" t="s">
        <v>252</v>
      </c>
      <c r="J35" s="8" t="str">
        <f t="shared" si="2"/>
        <v>Junior Male</v>
      </c>
      <c r="N35" s="20">
        <v>1</v>
      </c>
      <c r="P35" s="11">
        <v>1</v>
      </c>
      <c r="S35" s="11">
        <v>1</v>
      </c>
      <c r="AD35" s="20">
        <f t="shared" si="3"/>
        <v>4</v>
      </c>
    </row>
    <row r="36" spans="1:30" s="18" customFormat="1" hidden="1">
      <c r="A36" s="55" t="s">
        <v>367</v>
      </c>
      <c r="B36" s="16" t="s">
        <v>262</v>
      </c>
      <c r="C36" s="54" t="s">
        <v>365</v>
      </c>
      <c r="D36" s="56" t="s">
        <v>47</v>
      </c>
      <c r="E36" s="56">
        <v>17</v>
      </c>
      <c r="F36" s="56" t="s">
        <v>191</v>
      </c>
      <c r="G36" s="56" t="s">
        <v>252</v>
      </c>
      <c r="H36" s="56">
        <v>70</v>
      </c>
      <c r="I36" s="57" t="s">
        <v>252</v>
      </c>
      <c r="J36" s="8" t="str">
        <f t="shared" si="2"/>
        <v>Junior Male</v>
      </c>
      <c r="K36"/>
      <c r="L36"/>
      <c r="M36"/>
      <c r="N36" s="20">
        <v>1</v>
      </c>
      <c r="O36" s="8"/>
      <c r="P36" s="11">
        <v>1</v>
      </c>
      <c r="Q36" s="15"/>
      <c r="R36" s="9"/>
      <c r="S36" s="11">
        <v>1</v>
      </c>
      <c r="T36" s="15"/>
      <c r="U36" s="9"/>
      <c r="V36" s="11"/>
      <c r="W36" s="15"/>
      <c r="X36" s="9"/>
      <c r="Y36" s="11"/>
      <c r="Z36" s="15"/>
      <c r="AA36" s="9"/>
      <c r="AB36" s="11"/>
      <c r="AC36" s="15"/>
      <c r="AD36" s="20">
        <f t="shared" si="3"/>
        <v>4</v>
      </c>
    </row>
    <row r="37" spans="1:30" ht="20.25" hidden="1" customHeight="1" thickBot="1">
      <c r="A37" s="55" t="s">
        <v>366</v>
      </c>
      <c r="B37" s="16" t="s">
        <v>262</v>
      </c>
      <c r="C37" s="54" t="s">
        <v>365</v>
      </c>
      <c r="D37" s="56" t="s">
        <v>47</v>
      </c>
      <c r="E37" s="56">
        <v>17</v>
      </c>
      <c r="F37" s="56" t="s">
        <v>48</v>
      </c>
      <c r="G37" s="56" t="s">
        <v>252</v>
      </c>
      <c r="H37" s="56">
        <v>70</v>
      </c>
      <c r="I37" s="57" t="s">
        <v>252</v>
      </c>
      <c r="J37" s="8" t="str">
        <f t="shared" si="2"/>
        <v>Junior Male</v>
      </c>
      <c r="N37" s="20">
        <v>1</v>
      </c>
      <c r="Q37" s="15">
        <v>1</v>
      </c>
      <c r="U37" s="9">
        <v>1</v>
      </c>
      <c r="AD37" s="20">
        <f t="shared" si="3"/>
        <v>4</v>
      </c>
    </row>
    <row r="38" spans="1:30" hidden="1">
      <c r="A38" s="66" t="s">
        <v>422</v>
      </c>
      <c r="B38" s="5" t="s">
        <v>82</v>
      </c>
      <c r="C38" s="22" t="s">
        <v>389</v>
      </c>
      <c r="D38" s="72" t="s">
        <v>47</v>
      </c>
      <c r="E38" s="72">
        <v>13</v>
      </c>
      <c r="F38" s="72" t="s">
        <v>51</v>
      </c>
      <c r="G38" s="72" t="s">
        <v>252</v>
      </c>
      <c r="H38" s="72">
        <v>42</v>
      </c>
      <c r="I38" s="82" t="s">
        <v>252</v>
      </c>
      <c r="J38" s="8" t="str">
        <f t="shared" si="2"/>
        <v>Youth Male</v>
      </c>
      <c r="N38" s="20">
        <v>1</v>
      </c>
      <c r="Q38" s="15">
        <v>1</v>
      </c>
      <c r="R38" s="9">
        <v>1</v>
      </c>
      <c r="AD38" s="20">
        <f t="shared" si="3"/>
        <v>4</v>
      </c>
    </row>
    <row r="39" spans="1:30">
      <c r="A39" s="38" t="s">
        <v>282</v>
      </c>
      <c r="B39" s="16" t="s">
        <v>86</v>
      </c>
      <c r="C39" s="22" t="s">
        <v>53</v>
      </c>
      <c r="D39" s="41" t="s">
        <v>49</v>
      </c>
      <c r="E39" s="41">
        <v>11</v>
      </c>
      <c r="F39" s="41" t="s">
        <v>267</v>
      </c>
      <c r="G39" s="41" t="s">
        <v>252</v>
      </c>
      <c r="H39" s="41">
        <v>41</v>
      </c>
      <c r="I39" s="39" t="s">
        <v>253</v>
      </c>
      <c r="J39" s="8" t="str">
        <f t="shared" si="2"/>
        <v>Youth Female</v>
      </c>
      <c r="N39" s="20">
        <v>1</v>
      </c>
      <c r="O39" s="8">
        <v>1</v>
      </c>
      <c r="AD39" s="20">
        <f t="shared" si="3"/>
        <v>3</v>
      </c>
    </row>
    <row r="40" spans="1:30" ht="15.75" thickBot="1">
      <c r="A40" s="38" t="s">
        <v>284</v>
      </c>
      <c r="B40" s="5" t="s">
        <v>87</v>
      </c>
      <c r="C40" s="37" t="s">
        <v>72</v>
      </c>
      <c r="D40" s="41" t="s">
        <v>49</v>
      </c>
      <c r="E40" s="41">
        <v>11</v>
      </c>
      <c r="F40" s="41" t="s">
        <v>285</v>
      </c>
      <c r="G40" s="41" t="s">
        <v>252</v>
      </c>
      <c r="H40" s="41">
        <v>46</v>
      </c>
      <c r="I40" s="39" t="s">
        <v>253</v>
      </c>
      <c r="J40" s="8" t="str">
        <f t="shared" si="2"/>
        <v>Youth Female</v>
      </c>
      <c r="N40" s="20">
        <v>1</v>
      </c>
      <c r="R40" s="9">
        <v>1</v>
      </c>
      <c r="AD40" s="20">
        <f t="shared" si="3"/>
        <v>3</v>
      </c>
    </row>
    <row r="41" spans="1:30" ht="15" hidden="1" customHeight="1" thickBot="1">
      <c r="A41" s="42" t="s">
        <v>298</v>
      </c>
      <c r="B41" s="16" t="s">
        <v>89</v>
      </c>
      <c r="C41" s="37" t="s">
        <v>292</v>
      </c>
      <c r="D41" s="43" t="s">
        <v>49</v>
      </c>
      <c r="E41" s="43">
        <v>15</v>
      </c>
      <c r="F41" s="43" t="s">
        <v>251</v>
      </c>
      <c r="G41" s="43" t="s">
        <v>252</v>
      </c>
      <c r="H41" s="43" t="s">
        <v>253</v>
      </c>
      <c r="I41" s="44" t="s">
        <v>253</v>
      </c>
      <c r="J41" s="8" t="str">
        <f t="shared" si="2"/>
        <v>Junior Female</v>
      </c>
      <c r="N41" s="20">
        <v>1</v>
      </c>
      <c r="O41" s="8">
        <v>1</v>
      </c>
      <c r="AD41" s="20">
        <f t="shared" si="3"/>
        <v>3</v>
      </c>
    </row>
    <row r="42" spans="1:30" ht="15.75" thickBot="1">
      <c r="A42" s="55" t="s">
        <v>305</v>
      </c>
      <c r="B42" s="16" t="s">
        <v>261</v>
      </c>
      <c r="C42" s="18" t="s">
        <v>299</v>
      </c>
      <c r="D42" s="53" t="s">
        <v>49</v>
      </c>
      <c r="E42" s="53">
        <v>12</v>
      </c>
      <c r="F42" s="56" t="s">
        <v>258</v>
      </c>
      <c r="G42" s="53" t="s">
        <v>252</v>
      </c>
      <c r="H42" s="53">
        <v>41</v>
      </c>
      <c r="I42" s="44" t="s">
        <v>253</v>
      </c>
      <c r="J42" s="8" t="str">
        <f t="shared" si="2"/>
        <v>Youth Female</v>
      </c>
      <c r="N42" s="20">
        <v>1</v>
      </c>
      <c r="Q42" s="15">
        <v>1</v>
      </c>
      <c r="S42" s="11">
        <v>1</v>
      </c>
      <c r="AD42" s="20">
        <f t="shared" si="3"/>
        <v>3</v>
      </c>
    </row>
    <row r="43" spans="1:30" ht="15.75" thickBot="1">
      <c r="A43" s="55" t="s">
        <v>379</v>
      </c>
      <c r="B43" s="16" t="s">
        <v>261</v>
      </c>
      <c r="C43" s="18" t="s">
        <v>299</v>
      </c>
      <c r="D43" s="56" t="s">
        <v>49</v>
      </c>
      <c r="E43" s="53">
        <v>11</v>
      </c>
      <c r="F43" s="56" t="s">
        <v>251</v>
      </c>
      <c r="G43" s="53" t="s">
        <v>252</v>
      </c>
      <c r="H43" s="53">
        <v>31</v>
      </c>
      <c r="I43" s="44" t="s">
        <v>253</v>
      </c>
      <c r="J43" s="8" t="str">
        <f t="shared" si="2"/>
        <v>Youth Female</v>
      </c>
      <c r="N43" s="20">
        <v>1</v>
      </c>
      <c r="Q43" s="15">
        <v>1</v>
      </c>
      <c r="S43" s="11">
        <v>1</v>
      </c>
      <c r="AD43" s="20">
        <f t="shared" si="3"/>
        <v>3</v>
      </c>
    </row>
    <row r="44" spans="1:30" ht="15.75" hidden="1" thickBot="1">
      <c r="A44" s="38" t="s">
        <v>273</v>
      </c>
      <c r="B44" s="16" t="s">
        <v>197</v>
      </c>
      <c r="C44" s="31" t="s">
        <v>263</v>
      </c>
      <c r="D44" s="41" t="s">
        <v>49</v>
      </c>
      <c r="E44" s="43">
        <v>38</v>
      </c>
      <c r="F44" s="41" t="s">
        <v>274</v>
      </c>
      <c r="G44" s="43" t="s">
        <v>252</v>
      </c>
      <c r="H44" s="43" t="s">
        <v>253</v>
      </c>
      <c r="I44" s="44" t="s">
        <v>253</v>
      </c>
      <c r="J44" s="8" t="str">
        <f t="shared" si="2"/>
        <v>Senior Female</v>
      </c>
      <c r="N44" s="20">
        <v>1</v>
      </c>
      <c r="O44" s="8">
        <v>1</v>
      </c>
      <c r="AD44" s="20">
        <f t="shared" si="3"/>
        <v>3</v>
      </c>
    </row>
    <row r="45" spans="1:30" ht="15.75" hidden="1" thickBot="1">
      <c r="A45" s="38" t="s">
        <v>279</v>
      </c>
      <c r="B45" s="16" t="s">
        <v>86</v>
      </c>
      <c r="C45" s="22" t="s">
        <v>53</v>
      </c>
      <c r="D45" s="41" t="s">
        <v>47</v>
      </c>
      <c r="E45" s="43">
        <v>24</v>
      </c>
      <c r="F45" s="41" t="s">
        <v>267</v>
      </c>
      <c r="G45" s="43" t="s">
        <v>252</v>
      </c>
      <c r="H45" s="43">
        <v>81</v>
      </c>
      <c r="I45" s="44" t="s">
        <v>253</v>
      </c>
      <c r="J45" s="8" t="str">
        <f t="shared" si="2"/>
        <v>Senior Male</v>
      </c>
      <c r="N45" s="20">
        <v>1</v>
      </c>
      <c r="Q45" s="15">
        <v>1</v>
      </c>
      <c r="S45" s="11">
        <v>1</v>
      </c>
      <c r="AD45" s="20">
        <f t="shared" si="3"/>
        <v>3</v>
      </c>
    </row>
    <row r="46" spans="1:30" ht="15.75" thickBot="1">
      <c r="A46" s="38" t="s">
        <v>348</v>
      </c>
      <c r="B46" s="5" t="s">
        <v>88</v>
      </c>
      <c r="C46" s="37" t="s">
        <v>350</v>
      </c>
      <c r="D46" s="41" t="s">
        <v>49</v>
      </c>
      <c r="E46" s="43">
        <v>12</v>
      </c>
      <c r="F46" s="41" t="s">
        <v>267</v>
      </c>
      <c r="G46" s="43" t="s">
        <v>252</v>
      </c>
      <c r="H46" s="43">
        <v>52</v>
      </c>
      <c r="I46" s="44" t="s">
        <v>253</v>
      </c>
      <c r="J46" s="8" t="str">
        <f t="shared" si="2"/>
        <v>Youth Female</v>
      </c>
      <c r="N46" s="20">
        <v>1</v>
      </c>
      <c r="Q46" s="15">
        <v>1</v>
      </c>
      <c r="S46" s="11">
        <v>1</v>
      </c>
      <c r="AD46" s="20">
        <f t="shared" si="3"/>
        <v>3</v>
      </c>
    </row>
    <row r="47" spans="1:30" ht="15.75" hidden="1" thickBot="1">
      <c r="A47" s="38" t="s">
        <v>176</v>
      </c>
      <c r="B47" s="5" t="s">
        <v>87</v>
      </c>
      <c r="C47" s="37" t="s">
        <v>72</v>
      </c>
      <c r="D47" s="41" t="s">
        <v>47</v>
      </c>
      <c r="E47" s="41">
        <v>18</v>
      </c>
      <c r="F47" s="41" t="s">
        <v>267</v>
      </c>
      <c r="G47" s="43" t="s">
        <v>252</v>
      </c>
      <c r="H47" s="43">
        <v>69</v>
      </c>
      <c r="I47" s="39" t="s">
        <v>253</v>
      </c>
      <c r="J47" s="8" t="str">
        <f t="shared" si="2"/>
        <v>Senior Male</v>
      </c>
      <c r="N47" s="20">
        <v>1</v>
      </c>
      <c r="O47" s="8">
        <v>1</v>
      </c>
      <c r="AD47" s="20">
        <f t="shared" si="3"/>
        <v>3</v>
      </c>
    </row>
    <row r="48" spans="1:30" ht="15.75" hidden="1" thickBot="1">
      <c r="A48" s="38" t="s">
        <v>391</v>
      </c>
      <c r="B48" s="5" t="s">
        <v>82</v>
      </c>
      <c r="C48" s="22" t="s">
        <v>389</v>
      </c>
      <c r="D48" s="41" t="s">
        <v>49</v>
      </c>
      <c r="E48" s="41">
        <v>15</v>
      </c>
      <c r="F48" s="41" t="s">
        <v>285</v>
      </c>
      <c r="G48" s="43" t="s">
        <v>252</v>
      </c>
      <c r="H48" s="43">
        <v>59</v>
      </c>
      <c r="I48" s="39" t="s">
        <v>253</v>
      </c>
      <c r="J48" s="8" t="str">
        <f t="shared" si="2"/>
        <v>Junior Female</v>
      </c>
      <c r="N48" s="20">
        <v>1</v>
      </c>
      <c r="Q48" s="15">
        <v>1</v>
      </c>
      <c r="S48" s="11">
        <v>1</v>
      </c>
      <c r="AD48" s="20">
        <f t="shared" si="3"/>
        <v>3</v>
      </c>
    </row>
    <row r="49" spans="1:30">
      <c r="A49" s="38" t="s">
        <v>426</v>
      </c>
      <c r="B49" s="5" t="s">
        <v>82</v>
      </c>
      <c r="C49" s="22" t="s">
        <v>389</v>
      </c>
      <c r="D49" s="41" t="s">
        <v>49</v>
      </c>
      <c r="E49" s="41">
        <v>13</v>
      </c>
      <c r="F49" s="41" t="s">
        <v>274</v>
      </c>
      <c r="G49" s="43" t="s">
        <v>252</v>
      </c>
      <c r="H49" s="43" t="s">
        <v>253</v>
      </c>
      <c r="I49" s="39" t="s">
        <v>253</v>
      </c>
      <c r="J49" s="8" t="str">
        <f t="shared" si="2"/>
        <v>Youth Female</v>
      </c>
      <c r="N49" s="20">
        <v>1</v>
      </c>
      <c r="O49" s="8">
        <v>1</v>
      </c>
      <c r="AD49" s="20">
        <f t="shared" si="3"/>
        <v>3</v>
      </c>
    </row>
    <row r="50" spans="1:30" hidden="1">
      <c r="A50" s="38" t="s">
        <v>428</v>
      </c>
      <c r="B50" s="5" t="s">
        <v>82</v>
      </c>
      <c r="C50" s="22" t="s">
        <v>389</v>
      </c>
      <c r="D50" s="41" t="s">
        <v>49</v>
      </c>
      <c r="E50" s="41">
        <v>16</v>
      </c>
      <c r="F50" s="41" t="s">
        <v>274</v>
      </c>
      <c r="G50" s="43" t="s">
        <v>252</v>
      </c>
      <c r="H50" s="43" t="s">
        <v>253</v>
      </c>
      <c r="I50" s="39" t="s">
        <v>253</v>
      </c>
      <c r="J50" s="8" t="str">
        <f t="shared" si="2"/>
        <v>Junior Female</v>
      </c>
      <c r="N50" s="20">
        <v>1</v>
      </c>
      <c r="O50" s="8">
        <v>1</v>
      </c>
      <c r="AD50" s="20">
        <f t="shared" si="3"/>
        <v>3</v>
      </c>
    </row>
    <row r="51" spans="1:30" hidden="1">
      <c r="A51" s="49" t="s">
        <v>352</v>
      </c>
      <c r="B51" s="5" t="s">
        <v>151</v>
      </c>
      <c r="C51" s="37" t="s">
        <v>351</v>
      </c>
      <c r="D51" s="50" t="s">
        <v>47</v>
      </c>
      <c r="E51" s="50">
        <v>15</v>
      </c>
      <c r="F51" s="50" t="s">
        <v>258</v>
      </c>
      <c r="G51" s="47" t="s">
        <v>252</v>
      </c>
      <c r="H51" s="47">
        <v>55</v>
      </c>
      <c r="I51" s="51" t="s">
        <v>253</v>
      </c>
      <c r="J51" s="8" t="str">
        <f t="shared" si="2"/>
        <v>Junior Male</v>
      </c>
      <c r="N51" s="20">
        <v>1</v>
      </c>
      <c r="R51" s="9">
        <v>1</v>
      </c>
      <c r="AD51" s="20">
        <f t="shared" si="3"/>
        <v>3</v>
      </c>
    </row>
    <row r="52" spans="1:30" s="37" customFormat="1" hidden="1">
      <c r="A52" s="38" t="s">
        <v>345</v>
      </c>
      <c r="B52" s="5" t="s">
        <v>88</v>
      </c>
      <c r="C52" s="37" t="s">
        <v>350</v>
      </c>
      <c r="D52" s="41" t="s">
        <v>47</v>
      </c>
      <c r="E52" s="41">
        <v>10</v>
      </c>
      <c r="F52" s="41" t="s">
        <v>255</v>
      </c>
      <c r="G52" s="43" t="s">
        <v>252</v>
      </c>
      <c r="H52" s="43">
        <v>37</v>
      </c>
      <c r="I52" s="39" t="s">
        <v>253</v>
      </c>
      <c r="J52" s="8" t="str">
        <f t="shared" si="2"/>
        <v>Youth Male</v>
      </c>
      <c r="N52" s="20">
        <v>1</v>
      </c>
      <c r="O52" s="8"/>
      <c r="P52" s="11"/>
      <c r="Q52" s="15"/>
      <c r="R52" s="9">
        <v>1</v>
      </c>
      <c r="S52" s="11"/>
      <c r="T52" s="15"/>
      <c r="U52" s="9"/>
      <c r="V52" s="11"/>
      <c r="W52" s="15"/>
      <c r="X52" s="9"/>
      <c r="Y52" s="11"/>
      <c r="Z52" s="15"/>
      <c r="AA52" s="9"/>
      <c r="AB52" s="11"/>
      <c r="AC52" s="15"/>
      <c r="AD52" s="20">
        <f t="shared" si="3"/>
        <v>3</v>
      </c>
    </row>
    <row r="53" spans="1:30" s="37" customFormat="1" hidden="1">
      <c r="A53" s="38" t="s">
        <v>425</v>
      </c>
      <c r="B53" s="5" t="s">
        <v>82</v>
      </c>
      <c r="C53" s="22" t="s">
        <v>389</v>
      </c>
      <c r="D53" s="41" t="s">
        <v>47</v>
      </c>
      <c r="E53" s="41">
        <v>11</v>
      </c>
      <c r="F53" s="41" t="s">
        <v>274</v>
      </c>
      <c r="G53" s="43" t="s">
        <v>252</v>
      </c>
      <c r="H53" s="43" t="s">
        <v>253</v>
      </c>
      <c r="I53" s="39" t="s">
        <v>253</v>
      </c>
      <c r="J53" s="8" t="str">
        <f t="shared" si="2"/>
        <v>Youth Male</v>
      </c>
      <c r="N53" s="20">
        <v>1</v>
      </c>
      <c r="O53" s="8">
        <v>1</v>
      </c>
      <c r="P53" s="11"/>
      <c r="Q53" s="15"/>
      <c r="R53" s="9"/>
      <c r="S53" s="11"/>
      <c r="T53" s="15"/>
      <c r="U53" s="9"/>
      <c r="V53" s="11"/>
      <c r="W53" s="15"/>
      <c r="X53" s="9"/>
      <c r="Y53" s="11"/>
      <c r="Z53" s="15"/>
      <c r="AA53" s="9"/>
      <c r="AB53" s="11"/>
      <c r="AC53" s="15"/>
      <c r="AD53" s="20">
        <f t="shared" si="3"/>
        <v>3</v>
      </c>
    </row>
    <row r="54" spans="1:30" s="37" customFormat="1" hidden="1">
      <c r="A54" s="38" t="s">
        <v>293</v>
      </c>
      <c r="B54" s="5" t="s">
        <v>89</v>
      </c>
      <c r="C54" s="37" t="s">
        <v>292</v>
      </c>
      <c r="D54" s="41" t="s">
        <v>47</v>
      </c>
      <c r="E54" s="41">
        <v>33</v>
      </c>
      <c r="F54" s="41" t="s">
        <v>48</v>
      </c>
      <c r="G54" s="43" t="s">
        <v>252</v>
      </c>
      <c r="H54" s="43">
        <v>78</v>
      </c>
      <c r="I54" s="39" t="s">
        <v>253</v>
      </c>
      <c r="J54" s="8" t="str">
        <f t="shared" si="2"/>
        <v>Senior Male</v>
      </c>
      <c r="N54" s="20">
        <v>1</v>
      </c>
      <c r="O54" s="8"/>
      <c r="P54" s="11"/>
      <c r="Q54" s="15"/>
      <c r="R54" s="9">
        <v>1</v>
      </c>
      <c r="S54" s="11"/>
      <c r="T54" s="15"/>
      <c r="U54" s="9"/>
      <c r="V54" s="11"/>
      <c r="W54" s="15"/>
      <c r="X54" s="9"/>
      <c r="Y54" s="11"/>
      <c r="Z54" s="15"/>
      <c r="AA54" s="9"/>
      <c r="AB54" s="11"/>
      <c r="AC54" s="15"/>
      <c r="AD54" s="20">
        <f t="shared" si="3"/>
        <v>3</v>
      </c>
    </row>
    <row r="55" spans="1:30" hidden="1">
      <c r="A55" s="69" t="s">
        <v>295</v>
      </c>
      <c r="B55" s="5" t="s">
        <v>89</v>
      </c>
      <c r="C55" s="37" t="s">
        <v>292</v>
      </c>
      <c r="D55" s="71" t="s">
        <v>49</v>
      </c>
      <c r="E55" s="63">
        <v>22</v>
      </c>
      <c r="F55" s="71" t="s">
        <v>255</v>
      </c>
      <c r="G55" s="71" t="s">
        <v>252</v>
      </c>
      <c r="H55" s="71" t="s">
        <v>253</v>
      </c>
      <c r="I55" s="81" t="s">
        <v>253</v>
      </c>
      <c r="J55" s="8" t="str">
        <f t="shared" si="2"/>
        <v>Senior Female</v>
      </c>
      <c r="N55" s="20">
        <v>1</v>
      </c>
      <c r="O55" s="8">
        <v>1</v>
      </c>
      <c r="AD55" s="20">
        <f t="shared" si="3"/>
        <v>3</v>
      </c>
    </row>
    <row r="56" spans="1:30" hidden="1">
      <c r="A56" s="65" t="s">
        <v>336</v>
      </c>
      <c r="B56" s="4" t="s">
        <v>183</v>
      </c>
      <c r="C56" s="37" t="s">
        <v>334</v>
      </c>
      <c r="D56" s="71" t="s">
        <v>49</v>
      </c>
      <c r="E56" s="63">
        <v>36</v>
      </c>
      <c r="F56" s="79" t="s">
        <v>258</v>
      </c>
      <c r="G56" s="71" t="s">
        <v>252</v>
      </c>
      <c r="H56" s="79" t="s">
        <v>253</v>
      </c>
      <c r="I56" s="81" t="s">
        <v>253</v>
      </c>
      <c r="J56" s="8" t="str">
        <f t="shared" si="2"/>
        <v>Senior Female</v>
      </c>
      <c r="N56" s="20">
        <v>1</v>
      </c>
      <c r="O56" s="8">
        <v>1</v>
      </c>
      <c r="AD56" s="20">
        <f t="shared" si="3"/>
        <v>3</v>
      </c>
    </row>
    <row r="57" spans="1:30" hidden="1">
      <c r="A57" s="65" t="s">
        <v>341</v>
      </c>
      <c r="B57" s="5" t="s">
        <v>88</v>
      </c>
      <c r="C57" s="37" t="s">
        <v>350</v>
      </c>
      <c r="D57" s="71" t="s">
        <v>47</v>
      </c>
      <c r="E57" s="63">
        <v>35</v>
      </c>
      <c r="F57" s="79" t="s">
        <v>271</v>
      </c>
      <c r="G57" s="71" t="s">
        <v>252</v>
      </c>
      <c r="H57" s="79">
        <v>90</v>
      </c>
      <c r="I57" s="81" t="s">
        <v>253</v>
      </c>
      <c r="J57" s="8" t="str">
        <f t="shared" si="2"/>
        <v>Senior Male</v>
      </c>
      <c r="N57" s="20">
        <v>1</v>
      </c>
      <c r="R57" s="9">
        <v>1</v>
      </c>
      <c r="AD57" s="20">
        <f t="shared" si="3"/>
        <v>3</v>
      </c>
    </row>
    <row r="58" spans="1:30" s="18" customFormat="1" hidden="1">
      <c r="A58" s="42" t="s">
        <v>289</v>
      </c>
      <c r="B58" s="5" t="s">
        <v>87</v>
      </c>
      <c r="C58" t="s">
        <v>72</v>
      </c>
      <c r="D58" s="43" t="s">
        <v>47</v>
      </c>
      <c r="E58" s="43">
        <v>11</v>
      </c>
      <c r="F58" s="43" t="s">
        <v>251</v>
      </c>
      <c r="G58" s="43" t="s">
        <v>252</v>
      </c>
      <c r="H58" s="43">
        <v>40</v>
      </c>
      <c r="I58" s="44" t="s">
        <v>253</v>
      </c>
      <c r="J58" s="8" t="str">
        <f t="shared" si="2"/>
        <v>Youth Male</v>
      </c>
      <c r="K58"/>
      <c r="L58"/>
      <c r="M58"/>
      <c r="N58" s="20">
        <v>1</v>
      </c>
      <c r="O58" s="8"/>
      <c r="P58" s="11">
        <v>1</v>
      </c>
      <c r="Q58" s="15"/>
      <c r="R58" s="9"/>
      <c r="S58" s="11"/>
      <c r="T58" s="15">
        <v>1</v>
      </c>
      <c r="U58" s="9"/>
      <c r="V58" s="11"/>
      <c r="W58" s="15"/>
      <c r="X58" s="9"/>
      <c r="Y58" s="11"/>
      <c r="Z58" s="15"/>
      <c r="AA58" s="9"/>
      <c r="AB58" s="11"/>
      <c r="AC58" s="15"/>
      <c r="AD58" s="20">
        <f t="shared" si="3"/>
        <v>3</v>
      </c>
    </row>
    <row r="59" spans="1:30" hidden="1">
      <c r="A59" s="38" t="s">
        <v>340</v>
      </c>
      <c r="B59" s="4" t="s">
        <v>183</v>
      </c>
      <c r="C59" s="37" t="s">
        <v>334</v>
      </c>
      <c r="D59" s="41" t="s">
        <v>49</v>
      </c>
      <c r="E59" s="41">
        <v>23</v>
      </c>
      <c r="F59" s="41" t="s">
        <v>174</v>
      </c>
      <c r="G59" s="41" t="s">
        <v>252</v>
      </c>
      <c r="H59" s="41">
        <v>70</v>
      </c>
      <c r="I59" s="39" t="s">
        <v>253</v>
      </c>
      <c r="J59" s="8" t="str">
        <f t="shared" si="2"/>
        <v>Senior Female</v>
      </c>
      <c r="N59" s="20">
        <v>1</v>
      </c>
      <c r="O59" s="8">
        <v>1</v>
      </c>
      <c r="AD59" s="20">
        <f t="shared" si="3"/>
        <v>3</v>
      </c>
    </row>
    <row r="60" spans="1:30" s="18" customFormat="1" hidden="1">
      <c r="A60" s="38" t="s">
        <v>392</v>
      </c>
      <c r="B60" s="5" t="s">
        <v>82</v>
      </c>
      <c r="C60" s="22" t="s">
        <v>389</v>
      </c>
      <c r="D60" s="41" t="s">
        <v>47</v>
      </c>
      <c r="E60" s="41">
        <v>17</v>
      </c>
      <c r="F60" s="41" t="s">
        <v>285</v>
      </c>
      <c r="G60" s="41" t="s">
        <v>252</v>
      </c>
      <c r="H60" s="41">
        <v>71</v>
      </c>
      <c r="I60" s="39" t="s">
        <v>253</v>
      </c>
      <c r="J60" s="8" t="str">
        <f t="shared" si="2"/>
        <v>Junior Male</v>
      </c>
      <c r="K60"/>
      <c r="L60"/>
      <c r="M60"/>
      <c r="N60" s="20">
        <v>1</v>
      </c>
      <c r="O60" s="8">
        <v>1</v>
      </c>
      <c r="P60" s="11"/>
      <c r="Q60" s="15"/>
      <c r="R60" s="9"/>
      <c r="S60" s="11"/>
      <c r="T60" s="15"/>
      <c r="U60" s="9"/>
      <c r="V60" s="11"/>
      <c r="W60" s="15"/>
      <c r="X60" s="9"/>
      <c r="Y60" s="11"/>
      <c r="Z60" s="15"/>
      <c r="AA60" s="9"/>
      <c r="AB60" s="11"/>
      <c r="AC60" s="15"/>
      <c r="AD60" s="20">
        <f t="shared" si="3"/>
        <v>3</v>
      </c>
    </row>
    <row r="61" spans="1:30" hidden="1">
      <c r="A61" s="38" t="s">
        <v>397</v>
      </c>
      <c r="B61" s="5" t="s">
        <v>82</v>
      </c>
      <c r="C61" s="22" t="s">
        <v>389</v>
      </c>
      <c r="D61" s="41" t="s">
        <v>47</v>
      </c>
      <c r="E61" s="41">
        <v>16</v>
      </c>
      <c r="F61" s="41" t="s">
        <v>251</v>
      </c>
      <c r="G61" s="41" t="s">
        <v>252</v>
      </c>
      <c r="H61" s="41">
        <v>70</v>
      </c>
      <c r="I61" s="39" t="s">
        <v>252</v>
      </c>
      <c r="J61" s="8" t="str">
        <f t="shared" si="2"/>
        <v>Junior Male</v>
      </c>
      <c r="N61" s="20">
        <v>1</v>
      </c>
      <c r="O61" s="8">
        <v>1</v>
      </c>
      <c r="AD61" s="20">
        <f t="shared" si="3"/>
        <v>3</v>
      </c>
    </row>
    <row r="62" spans="1:30" s="18" customFormat="1" hidden="1">
      <c r="A62" s="38" t="s">
        <v>272</v>
      </c>
      <c r="B62" s="16" t="s">
        <v>197</v>
      </c>
      <c r="C62" s="31" t="s">
        <v>263</v>
      </c>
      <c r="D62" s="41" t="s">
        <v>47</v>
      </c>
      <c r="E62" s="41">
        <v>17</v>
      </c>
      <c r="F62" s="41" t="s">
        <v>255</v>
      </c>
      <c r="G62" s="41" t="s">
        <v>252</v>
      </c>
      <c r="H62" s="41">
        <v>97</v>
      </c>
      <c r="I62" s="39" t="s">
        <v>253</v>
      </c>
      <c r="J62" s="8" t="str">
        <f t="shared" si="2"/>
        <v>Junior Male</v>
      </c>
      <c r="K62"/>
      <c r="L62"/>
      <c r="M62"/>
      <c r="N62" s="20">
        <v>1</v>
      </c>
      <c r="O62" s="8"/>
      <c r="P62" s="11">
        <v>1</v>
      </c>
      <c r="Q62" s="15"/>
      <c r="R62" s="9"/>
      <c r="S62" s="11"/>
      <c r="T62" s="15">
        <v>1</v>
      </c>
      <c r="U62" s="9"/>
      <c r="V62" s="11"/>
      <c r="W62" s="15"/>
      <c r="X62" s="9"/>
      <c r="Y62" s="11"/>
      <c r="Z62" s="15"/>
      <c r="AA62" s="9"/>
      <c r="AB62" s="11"/>
      <c r="AC62" s="15"/>
      <c r="AD62" s="20">
        <f t="shared" si="3"/>
        <v>3</v>
      </c>
    </row>
    <row r="63" spans="1:30" hidden="1">
      <c r="A63" s="38" t="s">
        <v>349</v>
      </c>
      <c r="B63" s="5" t="s">
        <v>88</v>
      </c>
      <c r="C63" s="37" t="s">
        <v>350</v>
      </c>
      <c r="D63" s="41" t="s">
        <v>47</v>
      </c>
      <c r="E63" s="41">
        <v>14</v>
      </c>
      <c r="F63" s="41" t="s">
        <v>271</v>
      </c>
      <c r="G63" s="41" t="s">
        <v>252</v>
      </c>
      <c r="H63" s="41">
        <v>70</v>
      </c>
      <c r="I63" s="39" t="s">
        <v>252</v>
      </c>
      <c r="J63" s="8" t="str">
        <f t="shared" si="2"/>
        <v>Junior Male</v>
      </c>
      <c r="N63" s="20">
        <v>1</v>
      </c>
      <c r="P63" s="11">
        <v>1</v>
      </c>
      <c r="T63" s="15">
        <v>1</v>
      </c>
      <c r="AD63" s="20">
        <f t="shared" si="3"/>
        <v>3</v>
      </c>
    </row>
    <row r="64" spans="1:30" hidden="1">
      <c r="A64" s="42" t="s">
        <v>126</v>
      </c>
      <c r="B64" s="5" t="s">
        <v>82</v>
      </c>
      <c r="C64" s="22" t="s">
        <v>388</v>
      </c>
      <c r="D64" s="43" t="s">
        <v>47</v>
      </c>
      <c r="E64" s="43">
        <v>18</v>
      </c>
      <c r="F64" s="43" t="s">
        <v>385</v>
      </c>
      <c r="G64" s="43" t="s">
        <v>252</v>
      </c>
      <c r="H64" s="43" t="s">
        <v>253</v>
      </c>
      <c r="I64" s="44" t="s">
        <v>253</v>
      </c>
      <c r="J64" s="8" t="str">
        <f t="shared" si="2"/>
        <v>Senior Male</v>
      </c>
      <c r="N64" s="20">
        <v>1</v>
      </c>
      <c r="O64" s="8">
        <v>1</v>
      </c>
      <c r="AD64" s="20">
        <f t="shared" si="3"/>
        <v>3</v>
      </c>
    </row>
    <row r="65" spans="1:30" hidden="1">
      <c r="A65" s="68" t="s">
        <v>375</v>
      </c>
      <c r="B65" s="37" t="s">
        <v>374</v>
      </c>
      <c r="C65" s="37" t="s">
        <v>373</v>
      </c>
      <c r="D65" s="74" t="s">
        <v>47</v>
      </c>
      <c r="E65" s="74">
        <v>36</v>
      </c>
      <c r="F65" s="74" t="s">
        <v>48</v>
      </c>
      <c r="G65" s="74" t="s">
        <v>253</v>
      </c>
      <c r="H65" s="74">
        <v>63</v>
      </c>
      <c r="I65" s="84" t="s">
        <v>253</v>
      </c>
      <c r="J65" s="8" t="str">
        <f t="shared" si="2"/>
        <v>Senior Male</v>
      </c>
      <c r="N65" s="20">
        <v>1</v>
      </c>
      <c r="R65" s="9">
        <v>1</v>
      </c>
      <c r="AD65" s="20">
        <f t="shared" si="3"/>
        <v>3</v>
      </c>
    </row>
    <row r="66" spans="1:30" hidden="1">
      <c r="A66" s="42" t="s">
        <v>347</v>
      </c>
      <c r="B66" s="5" t="s">
        <v>88</v>
      </c>
      <c r="C66" s="37" t="s">
        <v>350</v>
      </c>
      <c r="D66" s="43" t="s">
        <v>47</v>
      </c>
      <c r="E66" s="63">
        <v>11</v>
      </c>
      <c r="F66" s="43" t="s">
        <v>267</v>
      </c>
      <c r="G66" s="43" t="s">
        <v>252</v>
      </c>
      <c r="H66" s="43">
        <v>72</v>
      </c>
      <c r="I66" s="44" t="s">
        <v>253</v>
      </c>
      <c r="J66" s="8" t="str">
        <f t="shared" ref="J66:J97" si="4">IF(AND(E66&gt;=4,E66&lt;=8),"Micro "&amp;D66,IF(AND(E66&gt;=9,E66&lt;=13),"Youth "&amp;D66,IF(AND(E66&gt;=14,E66&lt;=17),"Junior "&amp;D66,IF(AND(E66&gt;=18),"Senior "&amp;D66,""))))</f>
        <v>Youth Male</v>
      </c>
      <c r="N66" s="20">
        <v>1</v>
      </c>
      <c r="R66" s="9">
        <v>1</v>
      </c>
      <c r="AD66" s="20">
        <f t="shared" ref="AD66:AD97" si="5">SUM(O66*3,P66*2,Q66,R66*3,S66*2,T66,U66*3,V66*2,W66,X66*3,Y66*2,Z66)</f>
        <v>3</v>
      </c>
    </row>
    <row r="67" spans="1:30" hidden="1">
      <c r="A67" s="38" t="s">
        <v>386</v>
      </c>
      <c r="B67" s="5" t="s">
        <v>82</v>
      </c>
      <c r="C67" s="22" t="s">
        <v>388</v>
      </c>
      <c r="D67" s="41" t="s">
        <v>47</v>
      </c>
      <c r="E67" s="63">
        <v>18</v>
      </c>
      <c r="F67" s="41" t="s">
        <v>387</v>
      </c>
      <c r="G67" s="41" t="s">
        <v>252</v>
      </c>
      <c r="H67" s="41">
        <v>69</v>
      </c>
      <c r="I67" s="39" t="s">
        <v>252</v>
      </c>
      <c r="J67" s="8" t="str">
        <f t="shared" si="4"/>
        <v>Senior Male</v>
      </c>
      <c r="N67" s="20">
        <v>1</v>
      </c>
      <c r="T67" s="15">
        <v>1</v>
      </c>
      <c r="V67" s="11">
        <v>1</v>
      </c>
      <c r="AD67" s="20">
        <f t="shared" si="5"/>
        <v>3</v>
      </c>
    </row>
    <row r="68" spans="1:30" hidden="1">
      <c r="A68" s="46" t="s">
        <v>353</v>
      </c>
      <c r="B68" s="5" t="s">
        <v>151</v>
      </c>
      <c r="C68" s="37" t="s">
        <v>351</v>
      </c>
      <c r="D68" s="47" t="s">
        <v>47</v>
      </c>
      <c r="E68" s="47">
        <v>13</v>
      </c>
      <c r="F68" s="47" t="s">
        <v>258</v>
      </c>
      <c r="G68" s="47" t="s">
        <v>252</v>
      </c>
      <c r="H68" s="47">
        <v>54</v>
      </c>
      <c r="I68" s="48" t="s">
        <v>253</v>
      </c>
      <c r="J68" s="8" t="str">
        <f t="shared" si="4"/>
        <v>Youth Male</v>
      </c>
      <c r="N68" s="20">
        <v>1</v>
      </c>
      <c r="R68" s="9">
        <v>1</v>
      </c>
      <c r="AD68" s="20">
        <f t="shared" si="5"/>
        <v>3</v>
      </c>
    </row>
    <row r="69" spans="1:30" s="18" customFormat="1">
      <c r="A69" s="38" t="s">
        <v>265</v>
      </c>
      <c r="B69" s="16" t="s">
        <v>197</v>
      </c>
      <c r="C69" s="31" t="s">
        <v>263</v>
      </c>
      <c r="D69" s="41" t="s">
        <v>49</v>
      </c>
      <c r="E69" s="41">
        <v>13</v>
      </c>
      <c r="F69" s="41" t="s">
        <v>251</v>
      </c>
      <c r="G69" s="41" t="s">
        <v>252</v>
      </c>
      <c r="H69" s="41">
        <v>66</v>
      </c>
      <c r="I69" s="39" t="s">
        <v>253</v>
      </c>
      <c r="J69" s="8" t="str">
        <f t="shared" si="4"/>
        <v>Youth Female</v>
      </c>
      <c r="K69"/>
      <c r="L69"/>
      <c r="M69"/>
      <c r="N69" s="20">
        <v>1</v>
      </c>
      <c r="O69" s="8"/>
      <c r="P69" s="11"/>
      <c r="Q69" s="15"/>
      <c r="R69" s="9"/>
      <c r="S69" s="11">
        <v>1</v>
      </c>
      <c r="T69" s="15"/>
      <c r="U69" s="9"/>
      <c r="V69" s="11"/>
      <c r="W69" s="15"/>
      <c r="X69" s="9"/>
      <c r="Y69" s="11"/>
      <c r="Z69" s="15"/>
      <c r="AA69" s="9"/>
      <c r="AB69" s="11"/>
      <c r="AC69" s="15"/>
      <c r="AD69" s="20">
        <f t="shared" si="5"/>
        <v>2</v>
      </c>
    </row>
    <row r="70" spans="1:30">
      <c r="A70" s="38" t="s">
        <v>319</v>
      </c>
      <c r="B70" s="5" t="s">
        <v>113</v>
      </c>
      <c r="C70" s="37" t="s">
        <v>314</v>
      </c>
      <c r="D70" s="41" t="s">
        <v>49</v>
      </c>
      <c r="E70" s="41">
        <v>11</v>
      </c>
      <c r="F70" s="41" t="s">
        <v>285</v>
      </c>
      <c r="G70" s="41" t="s">
        <v>252</v>
      </c>
      <c r="H70" s="41">
        <v>34</v>
      </c>
      <c r="I70" s="39" t="s">
        <v>253</v>
      </c>
      <c r="J70" s="8" t="str">
        <f t="shared" si="4"/>
        <v>Youth Female</v>
      </c>
      <c r="N70" s="20">
        <v>1</v>
      </c>
      <c r="S70" s="11">
        <v>1</v>
      </c>
      <c r="AD70" s="20">
        <f t="shared" si="5"/>
        <v>2</v>
      </c>
    </row>
    <row r="71" spans="1:30" hidden="1">
      <c r="A71" s="42" t="s">
        <v>268</v>
      </c>
      <c r="B71" s="16" t="s">
        <v>197</v>
      </c>
      <c r="C71" s="31" t="s">
        <v>263</v>
      </c>
      <c r="D71" s="43" t="s">
        <v>49</v>
      </c>
      <c r="E71" s="43">
        <v>16</v>
      </c>
      <c r="F71" s="43" t="s">
        <v>48</v>
      </c>
      <c r="G71" s="43" t="s">
        <v>252</v>
      </c>
      <c r="H71" s="43">
        <v>51</v>
      </c>
      <c r="I71" s="44" t="s">
        <v>253</v>
      </c>
      <c r="J71" s="8" t="str">
        <f t="shared" si="4"/>
        <v>Junior Female</v>
      </c>
      <c r="N71" s="20">
        <v>1</v>
      </c>
      <c r="Q71" s="15">
        <v>1</v>
      </c>
      <c r="T71" s="15">
        <v>1</v>
      </c>
      <c r="AD71" s="20">
        <f t="shared" si="5"/>
        <v>2</v>
      </c>
    </row>
    <row r="72" spans="1:30" hidden="1">
      <c r="A72" s="38" t="s">
        <v>291</v>
      </c>
      <c r="B72" s="5" t="s">
        <v>87</v>
      </c>
      <c r="C72" s="37" t="s">
        <v>72</v>
      </c>
      <c r="D72" s="41" t="s">
        <v>49</v>
      </c>
      <c r="E72" s="41">
        <v>17</v>
      </c>
      <c r="F72" s="41" t="s">
        <v>267</v>
      </c>
      <c r="G72" s="41" t="s">
        <v>252</v>
      </c>
      <c r="H72" s="41">
        <v>51</v>
      </c>
      <c r="I72" s="39" t="s">
        <v>253</v>
      </c>
      <c r="J72" s="8" t="str">
        <f t="shared" si="4"/>
        <v>Junior Female</v>
      </c>
      <c r="N72" s="20">
        <v>1</v>
      </c>
      <c r="S72" s="11">
        <v>1</v>
      </c>
      <c r="AD72" s="20">
        <f t="shared" si="5"/>
        <v>2</v>
      </c>
    </row>
    <row r="73" spans="1:30">
      <c r="A73" s="38" t="s">
        <v>395</v>
      </c>
      <c r="B73" s="5" t="s">
        <v>82</v>
      </c>
      <c r="C73" s="22" t="s">
        <v>389</v>
      </c>
      <c r="D73" s="41" t="s">
        <v>49</v>
      </c>
      <c r="E73" s="41">
        <v>10</v>
      </c>
      <c r="F73" s="41" t="s">
        <v>285</v>
      </c>
      <c r="G73" s="41" t="s">
        <v>252</v>
      </c>
      <c r="H73" s="41" t="s">
        <v>253</v>
      </c>
      <c r="I73" s="39" t="s">
        <v>253</v>
      </c>
      <c r="J73" s="8" t="str">
        <f t="shared" si="4"/>
        <v>Youth Female</v>
      </c>
      <c r="N73" s="20">
        <v>1</v>
      </c>
      <c r="P73" s="11">
        <v>1</v>
      </c>
      <c r="AD73" s="20">
        <f t="shared" si="5"/>
        <v>2</v>
      </c>
    </row>
    <row r="74" spans="1:30" hidden="1">
      <c r="A74" s="38" t="s">
        <v>343</v>
      </c>
      <c r="B74" s="5" t="s">
        <v>88</v>
      </c>
      <c r="C74" s="37" t="s">
        <v>350</v>
      </c>
      <c r="D74" s="41" t="s">
        <v>47</v>
      </c>
      <c r="E74" s="41">
        <v>16</v>
      </c>
      <c r="F74" s="41" t="s">
        <v>255</v>
      </c>
      <c r="G74" s="41" t="s">
        <v>252</v>
      </c>
      <c r="H74" s="41">
        <v>45</v>
      </c>
      <c r="I74" s="39" t="s">
        <v>253</v>
      </c>
      <c r="J74" s="8" t="str">
        <f t="shared" si="4"/>
        <v>Junior Male</v>
      </c>
      <c r="N74" s="20">
        <v>1</v>
      </c>
      <c r="S74" s="11">
        <v>1</v>
      </c>
      <c r="AD74" s="20">
        <f t="shared" si="5"/>
        <v>2</v>
      </c>
    </row>
    <row r="75" spans="1:30" ht="15.75" thickBot="1">
      <c r="A75" s="38" t="s">
        <v>427</v>
      </c>
      <c r="B75" s="5" t="s">
        <v>82</v>
      </c>
      <c r="C75" s="22" t="s">
        <v>389</v>
      </c>
      <c r="D75" s="41" t="s">
        <v>49</v>
      </c>
      <c r="E75" s="41">
        <v>13</v>
      </c>
      <c r="F75" s="41" t="s">
        <v>274</v>
      </c>
      <c r="G75" s="41" t="s">
        <v>252</v>
      </c>
      <c r="H75" s="41" t="s">
        <v>253</v>
      </c>
      <c r="I75" s="39" t="s">
        <v>253</v>
      </c>
      <c r="J75" s="8" t="str">
        <f t="shared" si="4"/>
        <v>Youth Female</v>
      </c>
      <c r="N75" s="20">
        <v>1</v>
      </c>
      <c r="P75" s="11">
        <v>1</v>
      </c>
      <c r="AD75" s="20">
        <f t="shared" si="5"/>
        <v>2</v>
      </c>
    </row>
    <row r="76" spans="1:30" ht="15.75" hidden="1" thickBot="1">
      <c r="A76" s="38" t="s">
        <v>317</v>
      </c>
      <c r="B76" s="5" t="s">
        <v>113</v>
      </c>
      <c r="C76" s="37" t="s">
        <v>314</v>
      </c>
      <c r="D76" s="41" t="s">
        <v>49</v>
      </c>
      <c r="E76" s="41">
        <v>18</v>
      </c>
      <c r="F76" s="41" t="s">
        <v>48</v>
      </c>
      <c r="G76" s="41" t="s">
        <v>252</v>
      </c>
      <c r="H76" s="41">
        <v>54</v>
      </c>
      <c r="I76" s="39" t="s">
        <v>253</v>
      </c>
      <c r="J76" s="8" t="str">
        <f t="shared" si="4"/>
        <v>Senior Female</v>
      </c>
      <c r="N76" s="20">
        <v>1</v>
      </c>
      <c r="S76" s="11">
        <v>1</v>
      </c>
      <c r="AD76" s="20">
        <f t="shared" si="5"/>
        <v>2</v>
      </c>
    </row>
    <row r="77" spans="1:30" s="18" customFormat="1" ht="15.75" hidden="1" thickBot="1">
      <c r="A77" s="42" t="s">
        <v>430</v>
      </c>
      <c r="B77" s="5" t="s">
        <v>82</v>
      </c>
      <c r="C77" s="22" t="s">
        <v>389</v>
      </c>
      <c r="D77" s="43" t="s">
        <v>49</v>
      </c>
      <c r="E77" s="43">
        <v>17</v>
      </c>
      <c r="F77" s="43" t="s">
        <v>274</v>
      </c>
      <c r="G77" s="43" t="s">
        <v>252</v>
      </c>
      <c r="H77" s="43" t="s">
        <v>253</v>
      </c>
      <c r="I77" s="44" t="s">
        <v>253</v>
      </c>
      <c r="J77" s="8" t="str">
        <f t="shared" si="4"/>
        <v>Junior Female</v>
      </c>
      <c r="K77"/>
      <c r="L77"/>
      <c r="M77"/>
      <c r="N77" s="20">
        <v>1</v>
      </c>
      <c r="O77" s="8"/>
      <c r="P77" s="11">
        <v>1</v>
      </c>
      <c r="Q77" s="15"/>
      <c r="R77" s="9"/>
      <c r="S77" s="11"/>
      <c r="T77" s="15"/>
      <c r="U77" s="9"/>
      <c r="V77" s="11"/>
      <c r="W77" s="15"/>
      <c r="X77" s="9"/>
      <c r="Y77" s="11"/>
      <c r="Z77" s="15"/>
      <c r="AA77" s="9"/>
      <c r="AB77" s="11"/>
      <c r="AC77" s="15"/>
      <c r="AD77" s="20">
        <f t="shared" si="5"/>
        <v>2</v>
      </c>
    </row>
    <row r="78" spans="1:30" s="18" customFormat="1" ht="15.75" hidden="1" thickBot="1">
      <c r="A78" s="38" t="s">
        <v>364</v>
      </c>
      <c r="B78" s="16" t="s">
        <v>85</v>
      </c>
      <c r="C78" s="21" t="s">
        <v>59</v>
      </c>
      <c r="D78" s="41" t="s">
        <v>47</v>
      </c>
      <c r="E78" s="40">
        <v>14</v>
      </c>
      <c r="F78" s="40" t="s">
        <v>285</v>
      </c>
      <c r="G78" s="40" t="s">
        <v>252</v>
      </c>
      <c r="H78" s="40">
        <v>48</v>
      </c>
      <c r="I78" s="39" t="s">
        <v>253</v>
      </c>
      <c r="J78" s="8" t="str">
        <f t="shared" si="4"/>
        <v>Junior Male</v>
      </c>
      <c r="K78"/>
      <c r="L78"/>
      <c r="M78"/>
      <c r="N78" s="20">
        <v>1</v>
      </c>
      <c r="O78" s="8"/>
      <c r="P78" s="11"/>
      <c r="Q78" s="15">
        <v>1</v>
      </c>
      <c r="R78" s="9"/>
      <c r="S78" s="11"/>
      <c r="T78" s="15">
        <v>1</v>
      </c>
      <c r="U78" s="9"/>
      <c r="V78" s="11"/>
      <c r="W78" s="15"/>
      <c r="X78" s="9"/>
      <c r="Y78" s="11"/>
      <c r="Z78" s="15"/>
      <c r="AA78" s="9"/>
      <c r="AB78" s="11"/>
      <c r="AC78" s="15"/>
      <c r="AD78" s="20">
        <f t="shared" si="5"/>
        <v>2</v>
      </c>
    </row>
    <row r="79" spans="1:30" ht="15.75" hidden="1" thickBot="1">
      <c r="A79" s="38" t="s">
        <v>320</v>
      </c>
      <c r="B79" s="5" t="s">
        <v>113</v>
      </c>
      <c r="C79" s="37" t="s">
        <v>314</v>
      </c>
      <c r="D79" s="41" t="s">
        <v>49</v>
      </c>
      <c r="E79" s="41">
        <v>35</v>
      </c>
      <c r="F79" s="41" t="s">
        <v>258</v>
      </c>
      <c r="G79" s="41" t="s">
        <v>252</v>
      </c>
      <c r="H79" s="41" t="s">
        <v>253</v>
      </c>
      <c r="I79" s="39" t="s">
        <v>253</v>
      </c>
      <c r="J79" s="8" t="str">
        <f t="shared" si="4"/>
        <v>Senior Female</v>
      </c>
      <c r="N79" s="20">
        <v>1</v>
      </c>
      <c r="P79" s="11">
        <v>1</v>
      </c>
      <c r="AD79" s="20">
        <f t="shared" si="5"/>
        <v>2</v>
      </c>
    </row>
    <row r="80" spans="1:30" s="18" customFormat="1" ht="15.75" hidden="1" thickBot="1">
      <c r="A80" s="38" t="s">
        <v>281</v>
      </c>
      <c r="B80" s="16" t="s">
        <v>86</v>
      </c>
      <c r="C80" s="22" t="s">
        <v>53</v>
      </c>
      <c r="D80" s="41" t="s">
        <v>47</v>
      </c>
      <c r="E80" s="41">
        <v>15</v>
      </c>
      <c r="F80" s="41" t="s">
        <v>191</v>
      </c>
      <c r="G80" s="41" t="s">
        <v>252</v>
      </c>
      <c r="H80" s="41">
        <v>71</v>
      </c>
      <c r="I80" s="39" t="s">
        <v>253</v>
      </c>
      <c r="J80" s="8" t="str">
        <f t="shared" si="4"/>
        <v>Junior Male</v>
      </c>
      <c r="K80"/>
      <c r="L80"/>
      <c r="M80"/>
      <c r="N80" s="20">
        <v>1</v>
      </c>
      <c r="O80" s="8"/>
      <c r="P80" s="11"/>
      <c r="Q80" s="15"/>
      <c r="R80" s="9"/>
      <c r="S80" s="11">
        <v>1</v>
      </c>
      <c r="T80" s="15"/>
      <c r="U80" s="9"/>
      <c r="V80" s="11"/>
      <c r="W80" s="15"/>
      <c r="X80" s="9"/>
      <c r="Y80" s="11"/>
      <c r="Z80" s="15"/>
      <c r="AA80" s="9"/>
      <c r="AB80" s="11"/>
      <c r="AC80" s="15"/>
      <c r="AD80" s="20">
        <f t="shared" si="5"/>
        <v>2</v>
      </c>
    </row>
    <row r="81" spans="1:30" ht="15.75" hidden="1" thickBot="1">
      <c r="A81" s="38" t="s">
        <v>324</v>
      </c>
      <c r="B81" s="5" t="s">
        <v>203</v>
      </c>
      <c r="C81" s="37" t="s">
        <v>321</v>
      </c>
      <c r="D81" s="41" t="s">
        <v>47</v>
      </c>
      <c r="E81" s="41">
        <v>26</v>
      </c>
      <c r="F81" s="41" t="s">
        <v>258</v>
      </c>
      <c r="G81" s="41" t="s">
        <v>252</v>
      </c>
      <c r="H81" s="41">
        <v>79</v>
      </c>
      <c r="I81" s="39" t="s">
        <v>253</v>
      </c>
      <c r="J81" s="8" t="str">
        <f t="shared" si="4"/>
        <v>Senior Male</v>
      </c>
      <c r="N81" s="20">
        <v>1</v>
      </c>
      <c r="S81" s="11">
        <v>1</v>
      </c>
      <c r="AD81" s="20">
        <f t="shared" si="5"/>
        <v>2</v>
      </c>
    </row>
    <row r="82" spans="1:30" ht="15.75" hidden="1" thickBot="1">
      <c r="A82" s="38" t="s">
        <v>411</v>
      </c>
      <c r="B82" s="5" t="s">
        <v>82</v>
      </c>
      <c r="C82" s="22" t="s">
        <v>389</v>
      </c>
      <c r="D82" s="41" t="s">
        <v>47</v>
      </c>
      <c r="E82" s="41">
        <v>22</v>
      </c>
      <c r="F82" s="41" t="s">
        <v>276</v>
      </c>
      <c r="G82" s="41" t="s">
        <v>252</v>
      </c>
      <c r="H82" s="41" t="s">
        <v>253</v>
      </c>
      <c r="I82" s="39" t="s">
        <v>252</v>
      </c>
      <c r="J82" s="8" t="str">
        <f t="shared" si="4"/>
        <v>Senior Male</v>
      </c>
      <c r="N82" s="20">
        <v>1</v>
      </c>
      <c r="P82" s="11">
        <v>1</v>
      </c>
      <c r="AD82" s="20">
        <f t="shared" si="5"/>
        <v>2</v>
      </c>
    </row>
    <row r="83" spans="1:30" ht="15.75" hidden="1" thickBot="1">
      <c r="A83" s="38" t="s">
        <v>283</v>
      </c>
      <c r="B83" s="16" t="s">
        <v>86</v>
      </c>
      <c r="C83" s="22" t="s">
        <v>53</v>
      </c>
      <c r="D83" s="41" t="s">
        <v>47</v>
      </c>
      <c r="E83" s="41">
        <v>12</v>
      </c>
      <c r="F83" s="41" t="s">
        <v>267</v>
      </c>
      <c r="G83" s="41" t="s">
        <v>252</v>
      </c>
      <c r="H83" s="41">
        <v>41</v>
      </c>
      <c r="I83" s="39" t="s">
        <v>253</v>
      </c>
      <c r="J83" s="8" t="str">
        <f t="shared" si="4"/>
        <v>Youth Male</v>
      </c>
      <c r="N83" s="20">
        <v>1</v>
      </c>
      <c r="P83" s="11">
        <v>1</v>
      </c>
      <c r="AD83" s="20">
        <f t="shared" si="5"/>
        <v>2</v>
      </c>
    </row>
    <row r="84" spans="1:30" ht="15.75" hidden="1" thickBot="1">
      <c r="A84" s="38" t="s">
        <v>342</v>
      </c>
      <c r="B84" s="5" t="s">
        <v>88</v>
      </c>
      <c r="C84" s="37" t="s">
        <v>350</v>
      </c>
      <c r="D84" s="41" t="s">
        <v>47</v>
      </c>
      <c r="E84" s="41">
        <v>14</v>
      </c>
      <c r="F84" s="41" t="s">
        <v>251</v>
      </c>
      <c r="G84" s="41" t="s">
        <v>252</v>
      </c>
      <c r="H84" s="41">
        <v>52</v>
      </c>
      <c r="I84" s="39" t="s">
        <v>252</v>
      </c>
      <c r="J84" s="8" t="str">
        <f t="shared" si="4"/>
        <v>Junior Male</v>
      </c>
      <c r="N84" s="20">
        <v>1</v>
      </c>
      <c r="S84" s="11">
        <v>1</v>
      </c>
      <c r="AD84" s="20">
        <f t="shared" si="5"/>
        <v>2</v>
      </c>
    </row>
    <row r="85" spans="1:30" s="18" customFormat="1" ht="15.75" hidden="1" thickBot="1">
      <c r="A85" s="38" t="s">
        <v>337</v>
      </c>
      <c r="B85" s="4" t="s">
        <v>183</v>
      </c>
      <c r="C85" s="37" t="s">
        <v>334</v>
      </c>
      <c r="D85" s="41" t="s">
        <v>47</v>
      </c>
      <c r="E85" s="41">
        <v>13</v>
      </c>
      <c r="F85" s="41" t="s">
        <v>191</v>
      </c>
      <c r="G85" s="41" t="s">
        <v>252</v>
      </c>
      <c r="H85" s="41" t="s">
        <v>253</v>
      </c>
      <c r="I85" s="39" t="s">
        <v>253</v>
      </c>
      <c r="J85" s="8" t="str">
        <f t="shared" si="4"/>
        <v>Youth Male</v>
      </c>
      <c r="K85"/>
      <c r="L85"/>
      <c r="M85"/>
      <c r="N85" s="20">
        <v>1</v>
      </c>
      <c r="O85" s="8"/>
      <c r="P85" s="11">
        <v>1</v>
      </c>
      <c r="Q85" s="15"/>
      <c r="R85" s="9"/>
      <c r="S85" s="11"/>
      <c r="T85" s="15"/>
      <c r="U85" s="9"/>
      <c r="V85" s="11"/>
      <c r="W85" s="15"/>
      <c r="X85" s="9"/>
      <c r="Y85" s="11"/>
      <c r="Z85" s="15"/>
      <c r="AA85" s="9"/>
      <c r="AB85" s="11"/>
      <c r="AC85" s="15"/>
      <c r="AD85" s="20">
        <f t="shared" si="5"/>
        <v>2</v>
      </c>
    </row>
    <row r="86" spans="1:30" ht="15.75" hidden="1" thickBot="1">
      <c r="A86" s="42" t="s">
        <v>287</v>
      </c>
      <c r="B86" s="5" t="s">
        <v>87</v>
      </c>
      <c r="C86" s="37" t="s">
        <v>72</v>
      </c>
      <c r="D86" s="43" t="s">
        <v>47</v>
      </c>
      <c r="E86" s="43">
        <v>12</v>
      </c>
      <c r="F86" s="43" t="s">
        <v>267</v>
      </c>
      <c r="G86" s="43" t="s">
        <v>252</v>
      </c>
      <c r="H86" s="43">
        <v>57</v>
      </c>
      <c r="I86" s="44" t="s">
        <v>253</v>
      </c>
      <c r="J86" s="8" t="str">
        <f t="shared" si="4"/>
        <v>Youth Male</v>
      </c>
      <c r="N86" s="20">
        <v>1</v>
      </c>
      <c r="S86" s="11">
        <v>1</v>
      </c>
      <c r="AD86" s="20">
        <f t="shared" si="5"/>
        <v>2</v>
      </c>
    </row>
    <row r="87" spans="1:30" s="18" customFormat="1" ht="15.75" hidden="1" thickBot="1">
      <c r="A87" s="66" t="s">
        <v>415</v>
      </c>
      <c r="B87" s="5" t="s">
        <v>82</v>
      </c>
      <c r="C87" s="22" t="s">
        <v>389</v>
      </c>
      <c r="D87" s="72" t="s">
        <v>47</v>
      </c>
      <c r="E87" s="72">
        <v>17</v>
      </c>
      <c r="F87" s="72" t="s">
        <v>414</v>
      </c>
      <c r="G87" s="72" t="s">
        <v>253</v>
      </c>
      <c r="H87" s="72" t="s">
        <v>253</v>
      </c>
      <c r="I87" s="82" t="s">
        <v>252</v>
      </c>
      <c r="J87" s="8" t="str">
        <f t="shared" si="4"/>
        <v>Junior Male</v>
      </c>
      <c r="K87"/>
      <c r="L87"/>
      <c r="M87"/>
      <c r="N87" s="20">
        <v>1</v>
      </c>
      <c r="O87" s="8"/>
      <c r="P87" s="11"/>
      <c r="Q87" s="15"/>
      <c r="R87" s="9"/>
      <c r="S87" s="11"/>
      <c r="T87" s="15"/>
      <c r="U87" s="9"/>
      <c r="V87" s="11">
        <v>1</v>
      </c>
      <c r="W87" s="15"/>
      <c r="X87" s="9"/>
      <c r="Y87" s="11"/>
      <c r="Z87" s="15"/>
      <c r="AA87" s="9"/>
      <c r="AB87" s="11"/>
      <c r="AC87" s="15"/>
      <c r="AD87" s="20">
        <f t="shared" si="5"/>
        <v>2</v>
      </c>
    </row>
    <row r="88" spans="1:30" s="18" customFormat="1" ht="15.75" hidden="1" thickBot="1">
      <c r="A88" s="38" t="s">
        <v>358</v>
      </c>
      <c r="B88" s="16" t="s">
        <v>85</v>
      </c>
      <c r="C88" s="21" t="s">
        <v>59</v>
      </c>
      <c r="D88" s="41" t="s">
        <v>47</v>
      </c>
      <c r="E88" s="40">
        <v>9</v>
      </c>
      <c r="F88" s="40" t="s">
        <v>255</v>
      </c>
      <c r="G88" s="40" t="s">
        <v>252</v>
      </c>
      <c r="H88" s="40">
        <v>32</v>
      </c>
      <c r="I88" s="39" t="s">
        <v>253</v>
      </c>
      <c r="J88" s="8" t="str">
        <f t="shared" si="4"/>
        <v>Youth Male</v>
      </c>
      <c r="K88" s="37"/>
      <c r="L88" s="37"/>
      <c r="M88" s="37"/>
      <c r="N88" s="20">
        <v>1</v>
      </c>
      <c r="O88" s="8"/>
      <c r="P88" s="11"/>
      <c r="Q88" s="15"/>
      <c r="R88" s="9"/>
      <c r="S88" s="11">
        <v>1</v>
      </c>
      <c r="T88" s="15"/>
      <c r="U88" s="9"/>
      <c r="V88" s="11"/>
      <c r="W88" s="15"/>
      <c r="X88" s="9"/>
      <c r="Y88" s="11"/>
      <c r="Z88" s="15"/>
      <c r="AA88" s="9"/>
      <c r="AB88" s="11"/>
      <c r="AC88" s="15"/>
      <c r="AD88" s="20">
        <f t="shared" si="5"/>
        <v>2</v>
      </c>
    </row>
    <row r="89" spans="1:30" ht="15.75" hidden="1" thickBot="1">
      <c r="A89" s="90" t="s">
        <v>311</v>
      </c>
      <c r="B89" s="5" t="s">
        <v>81</v>
      </c>
      <c r="C89" s="37" t="s">
        <v>310</v>
      </c>
      <c r="D89" s="86" t="s">
        <v>47</v>
      </c>
      <c r="E89" s="91">
        <v>25</v>
      </c>
      <c r="F89" s="86" t="s">
        <v>271</v>
      </c>
      <c r="G89" s="86" t="s">
        <v>252</v>
      </c>
      <c r="H89" s="86">
        <v>59</v>
      </c>
      <c r="I89" s="87" t="s">
        <v>252</v>
      </c>
      <c r="J89" s="8" t="str">
        <f t="shared" si="4"/>
        <v>Senior Male</v>
      </c>
      <c r="N89" s="20">
        <v>1</v>
      </c>
      <c r="Q89" s="15">
        <v>1</v>
      </c>
      <c r="W89" s="15">
        <v>1</v>
      </c>
      <c r="AD89" s="20">
        <f t="shared" si="5"/>
        <v>2</v>
      </c>
    </row>
    <row r="90" spans="1:30" ht="15.75" hidden="1" thickBot="1">
      <c r="A90" s="66" t="s">
        <v>418</v>
      </c>
      <c r="B90" s="5" t="s">
        <v>82</v>
      </c>
      <c r="C90" s="22" t="s">
        <v>389</v>
      </c>
      <c r="D90" s="72" t="s">
        <v>47</v>
      </c>
      <c r="E90" s="72">
        <v>12</v>
      </c>
      <c r="F90" s="72" t="s">
        <v>414</v>
      </c>
      <c r="G90" s="73" t="s">
        <v>252</v>
      </c>
      <c r="H90" s="72">
        <v>53</v>
      </c>
      <c r="I90" s="83" t="s">
        <v>253</v>
      </c>
      <c r="J90" s="8" t="str">
        <f t="shared" si="4"/>
        <v>Youth Male</v>
      </c>
      <c r="N90" s="20">
        <v>1</v>
      </c>
      <c r="S90" s="11">
        <v>1</v>
      </c>
      <c r="AD90" s="20">
        <f t="shared" si="5"/>
        <v>2</v>
      </c>
    </row>
    <row r="91" spans="1:30" ht="15.75" thickBot="1">
      <c r="A91" s="38" t="s">
        <v>400</v>
      </c>
      <c r="B91" s="5" t="s">
        <v>82</v>
      </c>
      <c r="C91" s="22" t="s">
        <v>389</v>
      </c>
      <c r="D91" s="41" t="s">
        <v>49</v>
      </c>
      <c r="E91" s="41">
        <v>9</v>
      </c>
      <c r="F91" s="41" t="s">
        <v>251</v>
      </c>
      <c r="G91" s="43" t="s">
        <v>252</v>
      </c>
      <c r="H91" s="41">
        <v>29</v>
      </c>
      <c r="I91" s="44" t="s">
        <v>253</v>
      </c>
      <c r="J91" s="8" t="str">
        <f t="shared" si="4"/>
        <v>Youth Female</v>
      </c>
      <c r="N91" s="20">
        <v>1</v>
      </c>
      <c r="T91" s="15">
        <v>1</v>
      </c>
      <c r="AD91" s="20">
        <f t="shared" si="5"/>
        <v>1</v>
      </c>
    </row>
    <row r="92" spans="1:30">
      <c r="A92" s="55" t="s">
        <v>304</v>
      </c>
      <c r="B92" s="16" t="s">
        <v>261</v>
      </c>
      <c r="C92" s="18" t="s">
        <v>299</v>
      </c>
      <c r="D92" s="56" t="s">
        <v>49</v>
      </c>
      <c r="E92" s="56">
        <v>10</v>
      </c>
      <c r="F92" s="56" t="s">
        <v>258</v>
      </c>
      <c r="G92" s="53" t="s">
        <v>252</v>
      </c>
      <c r="H92" s="56">
        <v>42</v>
      </c>
      <c r="I92" s="44" t="s">
        <v>253</v>
      </c>
      <c r="J92" s="8" t="str">
        <f t="shared" si="4"/>
        <v>Youth Female</v>
      </c>
      <c r="N92" s="20">
        <v>1</v>
      </c>
      <c r="T92" s="15">
        <v>1</v>
      </c>
      <c r="AD92" s="20">
        <f t="shared" si="5"/>
        <v>1</v>
      </c>
    </row>
    <row r="93" spans="1:30" hidden="1">
      <c r="A93" s="38" t="s">
        <v>316</v>
      </c>
      <c r="B93" s="5" t="s">
        <v>113</v>
      </c>
      <c r="C93" s="37" t="s">
        <v>314</v>
      </c>
      <c r="D93" s="41" t="s">
        <v>49</v>
      </c>
      <c r="E93" s="41">
        <v>14</v>
      </c>
      <c r="F93" s="41" t="s">
        <v>48</v>
      </c>
      <c r="G93" s="43" t="s">
        <v>252</v>
      </c>
      <c r="H93" s="41">
        <v>48</v>
      </c>
      <c r="I93" s="44" t="s">
        <v>252</v>
      </c>
      <c r="J93" s="8" t="str">
        <f t="shared" si="4"/>
        <v>Junior Female</v>
      </c>
      <c r="N93" s="20">
        <v>1</v>
      </c>
      <c r="T93" s="15">
        <v>1</v>
      </c>
      <c r="AD93" s="20">
        <f t="shared" si="5"/>
        <v>1</v>
      </c>
    </row>
    <row r="94" spans="1:30" hidden="1">
      <c r="A94" s="38" t="s">
        <v>429</v>
      </c>
      <c r="B94" s="5" t="s">
        <v>82</v>
      </c>
      <c r="C94" s="22" t="s">
        <v>389</v>
      </c>
      <c r="D94" s="41" t="s">
        <v>49</v>
      </c>
      <c r="E94" s="41">
        <v>17</v>
      </c>
      <c r="F94" s="41" t="s">
        <v>274</v>
      </c>
      <c r="G94" s="43" t="s">
        <v>252</v>
      </c>
      <c r="H94" s="41" t="s">
        <v>253</v>
      </c>
      <c r="I94" s="44" t="s">
        <v>253</v>
      </c>
      <c r="J94" s="8" t="str">
        <f t="shared" si="4"/>
        <v>Junior Female</v>
      </c>
      <c r="N94" s="20">
        <v>1</v>
      </c>
      <c r="Q94" s="15">
        <v>1</v>
      </c>
      <c r="AD94" s="20">
        <f t="shared" si="5"/>
        <v>1</v>
      </c>
    </row>
    <row r="95" spans="1:30" hidden="1">
      <c r="A95" s="38" t="s">
        <v>377</v>
      </c>
      <c r="B95" s="16" t="s">
        <v>259</v>
      </c>
      <c r="C95" s="31" t="s">
        <v>260</v>
      </c>
      <c r="D95" s="41" t="s">
        <v>47</v>
      </c>
      <c r="E95" s="41">
        <v>15</v>
      </c>
      <c r="F95" s="41" t="s">
        <v>251</v>
      </c>
      <c r="G95" s="43" t="s">
        <v>252</v>
      </c>
      <c r="H95" s="41">
        <v>70</v>
      </c>
      <c r="I95" s="44" t="s">
        <v>252</v>
      </c>
      <c r="J95" s="8" t="str">
        <f t="shared" si="4"/>
        <v>Junior Male</v>
      </c>
      <c r="N95" s="20">
        <v>1</v>
      </c>
      <c r="Q95" s="15">
        <v>1</v>
      </c>
      <c r="AD95" s="20">
        <f t="shared" si="5"/>
        <v>1</v>
      </c>
    </row>
    <row r="96" spans="1:30" s="18" customFormat="1" hidden="1">
      <c r="A96" s="61" t="s">
        <v>270</v>
      </c>
      <c r="B96" s="16" t="s">
        <v>197</v>
      </c>
      <c r="C96" s="31" t="s">
        <v>263</v>
      </c>
      <c r="D96" s="41" t="s">
        <v>47</v>
      </c>
      <c r="E96" s="41">
        <v>12</v>
      </c>
      <c r="F96" s="41" t="s">
        <v>271</v>
      </c>
      <c r="G96" s="43" t="s">
        <v>252</v>
      </c>
      <c r="H96" s="41">
        <v>50</v>
      </c>
      <c r="I96" s="44" t="s">
        <v>253</v>
      </c>
      <c r="J96" s="8" t="str">
        <f t="shared" si="4"/>
        <v>Youth Male</v>
      </c>
      <c r="K96"/>
      <c r="L96"/>
      <c r="M96"/>
      <c r="N96" s="20">
        <v>1</v>
      </c>
      <c r="O96" s="8"/>
      <c r="P96" s="11"/>
      <c r="Q96" s="15">
        <v>1</v>
      </c>
      <c r="R96" s="9"/>
      <c r="S96" s="11"/>
      <c r="T96" s="15"/>
      <c r="U96" s="9"/>
      <c r="V96" s="11"/>
      <c r="W96" s="15"/>
      <c r="X96" s="9"/>
      <c r="Y96" s="11"/>
      <c r="Z96" s="15"/>
      <c r="AA96" s="9"/>
      <c r="AB96" s="11"/>
      <c r="AC96" s="15"/>
      <c r="AD96" s="20">
        <f t="shared" si="5"/>
        <v>1</v>
      </c>
    </row>
    <row r="97" spans="1:30" hidden="1">
      <c r="A97" s="62" t="s">
        <v>346</v>
      </c>
      <c r="B97" s="5" t="s">
        <v>88</v>
      </c>
      <c r="C97" s="37" t="s">
        <v>350</v>
      </c>
      <c r="D97" s="41" t="s">
        <v>47</v>
      </c>
      <c r="E97" s="41">
        <v>12</v>
      </c>
      <c r="F97" s="41" t="s">
        <v>267</v>
      </c>
      <c r="G97" s="43" t="s">
        <v>252</v>
      </c>
      <c r="H97" s="41">
        <v>48</v>
      </c>
      <c r="I97" s="44" t="s">
        <v>252</v>
      </c>
      <c r="J97" s="8" t="str">
        <f t="shared" si="4"/>
        <v>Youth Male</v>
      </c>
      <c r="N97" s="20">
        <v>1</v>
      </c>
      <c r="Q97" s="15">
        <v>1</v>
      </c>
      <c r="AD97" s="20">
        <f t="shared" si="5"/>
        <v>1</v>
      </c>
    </row>
    <row r="98" spans="1:30" hidden="1">
      <c r="A98" s="89" t="s">
        <v>423</v>
      </c>
      <c r="B98" s="5" t="s">
        <v>82</v>
      </c>
      <c r="C98" s="22" t="s">
        <v>389</v>
      </c>
      <c r="D98" s="72" t="s">
        <v>47</v>
      </c>
      <c r="E98" s="72">
        <v>11</v>
      </c>
      <c r="F98" s="72" t="s">
        <v>51</v>
      </c>
      <c r="G98" s="73" t="s">
        <v>252</v>
      </c>
      <c r="H98" s="72">
        <v>44</v>
      </c>
      <c r="I98" s="83" t="s">
        <v>253</v>
      </c>
      <c r="J98" s="8" t="str">
        <f t="shared" ref="J98:J129" si="6">IF(AND(E98&gt;=4,E98&lt;=8),"Micro "&amp;D98,IF(AND(E98&gt;=9,E98&lt;=13),"Youth "&amp;D98,IF(AND(E98&gt;=14,E98&lt;=17),"Junior "&amp;D98,IF(AND(E98&gt;=18),"Senior "&amp;D98,""))))</f>
        <v>Youth Male</v>
      </c>
      <c r="N98" s="20">
        <v>1</v>
      </c>
      <c r="T98" s="15">
        <v>1</v>
      </c>
      <c r="AD98" s="20">
        <f t="shared" ref="AD98:AD104" si="7">SUM(O98*3,P98*2,Q98,R98*3,S98*2,T98,U98*3,V98*2,W98,X98*3,Y98*2,Z98)</f>
        <v>1</v>
      </c>
    </row>
    <row r="99" spans="1:30" hidden="1">
      <c r="A99" s="90" t="s">
        <v>313</v>
      </c>
      <c r="B99" s="5" t="s">
        <v>81</v>
      </c>
      <c r="C99" s="37" t="s">
        <v>310</v>
      </c>
      <c r="D99" s="86" t="s">
        <v>47</v>
      </c>
      <c r="E99" s="91">
        <v>18</v>
      </c>
      <c r="F99" s="86" t="s">
        <v>271</v>
      </c>
      <c r="G99" s="86" t="s">
        <v>252</v>
      </c>
      <c r="H99" s="86">
        <v>74</v>
      </c>
      <c r="I99" s="87" t="s">
        <v>252</v>
      </c>
      <c r="J99" s="8" t="str">
        <f t="shared" si="6"/>
        <v>Senior Male</v>
      </c>
      <c r="N99" s="20">
        <v>1</v>
      </c>
      <c r="Q99" s="15">
        <v>1</v>
      </c>
      <c r="AD99" s="20">
        <f t="shared" si="7"/>
        <v>1</v>
      </c>
    </row>
    <row r="100" spans="1:30" hidden="1">
      <c r="A100" s="38" t="s">
        <v>363</v>
      </c>
      <c r="B100" s="16" t="s">
        <v>85</v>
      </c>
      <c r="C100" s="21" t="s">
        <v>59</v>
      </c>
      <c r="D100" s="41" t="s">
        <v>47</v>
      </c>
      <c r="E100" s="40">
        <v>11</v>
      </c>
      <c r="F100" s="40" t="s">
        <v>251</v>
      </c>
      <c r="G100" s="40" t="s">
        <v>252</v>
      </c>
      <c r="H100" s="45">
        <v>65</v>
      </c>
      <c r="I100" s="39" t="s">
        <v>253</v>
      </c>
      <c r="J100" s="8" t="str">
        <f t="shared" si="6"/>
        <v>Youth Male</v>
      </c>
      <c r="N100" s="20">
        <v>1</v>
      </c>
      <c r="T100" s="15">
        <v>1</v>
      </c>
      <c r="AD100" s="20">
        <f t="shared" si="7"/>
        <v>1</v>
      </c>
    </row>
    <row r="101" spans="1:30" hidden="1">
      <c r="A101" s="55" t="s">
        <v>309</v>
      </c>
      <c r="B101" s="16" t="s">
        <v>261</v>
      </c>
      <c r="C101" s="18" t="s">
        <v>299</v>
      </c>
      <c r="D101" s="56" t="s">
        <v>47</v>
      </c>
      <c r="E101" s="56">
        <v>15</v>
      </c>
      <c r="F101" s="56" t="s">
        <v>303</v>
      </c>
      <c r="G101" s="56" t="s">
        <v>252</v>
      </c>
      <c r="H101" s="53">
        <v>64</v>
      </c>
      <c r="I101" s="39" t="s">
        <v>253</v>
      </c>
      <c r="J101" s="8" t="str">
        <f t="shared" si="6"/>
        <v>Junior Male</v>
      </c>
      <c r="N101" s="20">
        <v>1</v>
      </c>
      <c r="Q101" s="15">
        <v>1</v>
      </c>
      <c r="AD101" s="20">
        <f t="shared" si="7"/>
        <v>1</v>
      </c>
    </row>
    <row r="102" spans="1:30" hidden="1">
      <c r="A102" s="88" t="s">
        <v>368</v>
      </c>
      <c r="B102" s="16" t="s">
        <v>262</v>
      </c>
      <c r="C102" s="54" t="s">
        <v>365</v>
      </c>
      <c r="D102" s="88" t="s">
        <v>47</v>
      </c>
      <c r="E102" s="88">
        <v>16</v>
      </c>
      <c r="F102" s="88" t="s">
        <v>271</v>
      </c>
      <c r="G102" s="88" t="s">
        <v>252</v>
      </c>
      <c r="H102" s="88">
        <v>61</v>
      </c>
      <c r="I102" s="88" t="s">
        <v>252</v>
      </c>
      <c r="J102" s="8" t="str">
        <f t="shared" si="6"/>
        <v>Junior Male</v>
      </c>
      <c r="N102" s="20">
        <v>1</v>
      </c>
      <c r="T102" s="15">
        <v>1</v>
      </c>
      <c r="AD102" s="20">
        <f t="shared" si="7"/>
        <v>1</v>
      </c>
    </row>
    <row r="103" spans="1:30" hidden="1">
      <c r="A103" s="42" t="s">
        <v>409</v>
      </c>
      <c r="B103" s="5" t="s">
        <v>82</v>
      </c>
      <c r="C103" s="22" t="s">
        <v>389</v>
      </c>
      <c r="D103" s="43" t="s">
        <v>47</v>
      </c>
      <c r="E103" s="43">
        <v>14</v>
      </c>
      <c r="F103" s="43" t="s">
        <v>48</v>
      </c>
      <c r="G103" s="43" t="s">
        <v>252</v>
      </c>
      <c r="H103" s="43" t="s">
        <v>253</v>
      </c>
      <c r="I103" s="44" t="s">
        <v>252</v>
      </c>
      <c r="J103" s="8" t="str">
        <f t="shared" si="6"/>
        <v>Junior Male</v>
      </c>
      <c r="N103" s="20">
        <v>1</v>
      </c>
      <c r="W103" s="15">
        <v>1</v>
      </c>
      <c r="AD103" s="20">
        <f t="shared" si="7"/>
        <v>1</v>
      </c>
    </row>
    <row r="104" spans="1:30">
      <c r="A104" s="68" t="s">
        <v>250</v>
      </c>
      <c r="B104" s="16" t="s">
        <v>259</v>
      </c>
      <c r="C104" s="31" t="s">
        <v>260</v>
      </c>
      <c r="D104" s="41" t="s">
        <v>49</v>
      </c>
      <c r="E104" s="77">
        <v>12</v>
      </c>
      <c r="F104" s="41" t="s">
        <v>251</v>
      </c>
      <c r="G104" s="41" t="s">
        <v>252</v>
      </c>
      <c r="H104" s="41" t="s">
        <v>253</v>
      </c>
      <c r="I104" s="39" t="s">
        <v>253</v>
      </c>
      <c r="J104" s="8" t="str">
        <f t="shared" si="6"/>
        <v>Youth Female</v>
      </c>
      <c r="N104" s="20">
        <v>1</v>
      </c>
      <c r="AD104" s="20">
        <f t="shared" si="7"/>
        <v>0</v>
      </c>
    </row>
    <row r="105" spans="1:30">
      <c r="A105" s="38" t="s">
        <v>254</v>
      </c>
      <c r="B105" s="16" t="s">
        <v>259</v>
      </c>
      <c r="C105" s="31" t="s">
        <v>260</v>
      </c>
      <c r="D105" s="41" t="s">
        <v>49</v>
      </c>
      <c r="E105" s="41">
        <v>13</v>
      </c>
      <c r="F105" s="41" t="s">
        <v>255</v>
      </c>
      <c r="G105" s="41" t="s">
        <v>252</v>
      </c>
      <c r="H105" s="41" t="s">
        <v>253</v>
      </c>
      <c r="I105" s="39" t="s">
        <v>253</v>
      </c>
      <c r="J105" s="8" t="str">
        <f t="shared" si="6"/>
        <v>Youth Female</v>
      </c>
      <c r="N105" s="20">
        <v>1</v>
      </c>
      <c r="AD105" s="20">
        <f>SUM(O105*3,P105*2,Q105,R105*3,S105*2,T105,U105*3,V105*2,W105,X105*3,Y105*2,Z105,AA105*3,AB105*2,AC105)</f>
        <v>0</v>
      </c>
    </row>
    <row r="106" spans="1:30" hidden="1">
      <c r="A106" s="42" t="s">
        <v>266</v>
      </c>
      <c r="B106" s="16" t="s">
        <v>197</v>
      </c>
      <c r="C106" s="31" t="s">
        <v>263</v>
      </c>
      <c r="D106" s="43" t="s">
        <v>49</v>
      </c>
      <c r="E106" s="43">
        <v>17</v>
      </c>
      <c r="F106" s="43" t="s">
        <v>267</v>
      </c>
      <c r="G106" s="43" t="s">
        <v>252</v>
      </c>
      <c r="H106" s="43">
        <v>48</v>
      </c>
      <c r="I106" s="44" t="s">
        <v>253</v>
      </c>
      <c r="J106" s="8" t="str">
        <f t="shared" si="6"/>
        <v>Junior Female</v>
      </c>
      <c r="N106" s="20">
        <v>1</v>
      </c>
      <c r="AD106" s="20">
        <f>SUM(O106*3,P106*2,Q106,R106*3,S106*2,T106,U106*3,V106*2,W106,X106*3,Y106*2,Z106)</f>
        <v>0</v>
      </c>
    </row>
    <row r="107" spans="1:30" hidden="1">
      <c r="A107" s="68" t="s">
        <v>278</v>
      </c>
      <c r="B107" s="16" t="s">
        <v>86</v>
      </c>
      <c r="C107" s="22" t="s">
        <v>53</v>
      </c>
      <c r="D107" s="41" t="s">
        <v>49</v>
      </c>
      <c r="E107" s="77">
        <v>26</v>
      </c>
      <c r="F107" s="41" t="s">
        <v>48</v>
      </c>
      <c r="G107" s="41" t="s">
        <v>252</v>
      </c>
      <c r="H107" s="41" t="s">
        <v>253</v>
      </c>
      <c r="I107" s="39" t="s">
        <v>253</v>
      </c>
      <c r="J107" s="8" t="str">
        <f t="shared" si="6"/>
        <v>Senior Female</v>
      </c>
      <c r="N107" s="20">
        <v>1</v>
      </c>
      <c r="AD107" s="20">
        <f>SUM(O107*3,P107*2,Q107,R107*3,S107*2,T107,U107*3,V107*2,W107,X107*3,Y107*2,Z107)</f>
        <v>0</v>
      </c>
    </row>
    <row r="108" spans="1:30" hidden="1">
      <c r="A108" s="38" t="s">
        <v>376</v>
      </c>
      <c r="B108" s="16" t="s">
        <v>86</v>
      </c>
      <c r="C108" s="22" t="s">
        <v>53</v>
      </c>
      <c r="D108" s="41" t="s">
        <v>49</v>
      </c>
      <c r="E108" s="41">
        <v>14</v>
      </c>
      <c r="F108" s="41" t="s">
        <v>267</v>
      </c>
      <c r="G108" s="41" t="s">
        <v>252</v>
      </c>
      <c r="H108" s="41">
        <v>52</v>
      </c>
      <c r="I108" s="39" t="s">
        <v>253</v>
      </c>
      <c r="J108" s="8" t="str">
        <f t="shared" si="6"/>
        <v>Junior Female</v>
      </c>
      <c r="N108" s="20">
        <v>1</v>
      </c>
      <c r="AD108" s="20">
        <f>SUM(O108*3,P108*2,Q108,R108*3,S108*2,T108,U108*3,V108*2,W108,X108*3,Y108*2,Z108)</f>
        <v>0</v>
      </c>
    </row>
    <row r="109" spans="1:30">
      <c r="A109" s="55" t="s">
        <v>306</v>
      </c>
      <c r="B109" s="16" t="s">
        <v>261</v>
      </c>
      <c r="C109" s="18" t="s">
        <v>299</v>
      </c>
      <c r="D109" s="56" t="s">
        <v>49</v>
      </c>
      <c r="E109" s="56">
        <v>9</v>
      </c>
      <c r="F109" s="56" t="s">
        <v>258</v>
      </c>
      <c r="G109" s="56" t="s">
        <v>252</v>
      </c>
      <c r="H109" s="56">
        <v>40</v>
      </c>
      <c r="I109" s="39" t="s">
        <v>253</v>
      </c>
      <c r="J109" s="8" t="str">
        <f t="shared" si="6"/>
        <v>Youth Female</v>
      </c>
      <c r="N109" s="20">
        <v>1</v>
      </c>
      <c r="AD109" s="20">
        <f t="shared" ref="AD109:AD137" si="8">SUM(O109*3,P109*2,Q109,R109*3,S109*2,T109,U109*3,V109*2,W109,X109*3,Y109*2,Z109)</f>
        <v>0</v>
      </c>
    </row>
    <row r="110" spans="1:30" hidden="1">
      <c r="A110" s="42" t="s">
        <v>277</v>
      </c>
      <c r="B110" s="16" t="s">
        <v>197</v>
      </c>
      <c r="C110" s="31" t="s">
        <v>263</v>
      </c>
      <c r="D110" s="43" t="s">
        <v>47</v>
      </c>
      <c r="E110" s="43">
        <v>20</v>
      </c>
      <c r="F110" s="43" t="s">
        <v>48</v>
      </c>
      <c r="G110" s="43" t="s">
        <v>252</v>
      </c>
      <c r="H110" s="43">
        <v>80</v>
      </c>
      <c r="I110" s="44" t="s">
        <v>253</v>
      </c>
      <c r="J110" s="8" t="str">
        <f t="shared" si="6"/>
        <v>Senior Male</v>
      </c>
      <c r="N110" s="20">
        <v>1</v>
      </c>
      <c r="AD110" s="20">
        <f t="shared" si="8"/>
        <v>0</v>
      </c>
    </row>
    <row r="111" spans="1:30" hidden="1">
      <c r="A111" s="38" t="s">
        <v>294</v>
      </c>
      <c r="B111" s="16" t="s">
        <v>89</v>
      </c>
      <c r="C111" s="37" t="s">
        <v>292</v>
      </c>
      <c r="D111" s="41" t="s">
        <v>47</v>
      </c>
      <c r="E111" s="41">
        <v>24</v>
      </c>
      <c r="F111" s="41" t="s">
        <v>276</v>
      </c>
      <c r="G111" s="41" t="s">
        <v>252</v>
      </c>
      <c r="H111" s="41" t="s">
        <v>253</v>
      </c>
      <c r="I111" s="39" t="s">
        <v>252</v>
      </c>
      <c r="J111" s="8" t="str">
        <f t="shared" si="6"/>
        <v>Senior Male</v>
      </c>
      <c r="N111" s="20">
        <v>1</v>
      </c>
      <c r="AD111" s="20">
        <f t="shared" si="8"/>
        <v>0</v>
      </c>
    </row>
    <row r="112" spans="1:30" hidden="1">
      <c r="A112" s="38" t="s">
        <v>269</v>
      </c>
      <c r="B112" s="16" t="s">
        <v>197</v>
      </c>
      <c r="C112" s="31" t="s">
        <v>263</v>
      </c>
      <c r="D112" s="41" t="s">
        <v>47</v>
      </c>
      <c r="E112" s="41">
        <v>11</v>
      </c>
      <c r="F112" s="41" t="s">
        <v>255</v>
      </c>
      <c r="G112" s="41" t="s">
        <v>252</v>
      </c>
      <c r="H112" s="41">
        <v>40</v>
      </c>
      <c r="I112" s="39" t="s">
        <v>253</v>
      </c>
      <c r="J112" s="8" t="str">
        <f t="shared" si="6"/>
        <v>Youth Male</v>
      </c>
      <c r="N112" s="20">
        <v>1</v>
      </c>
      <c r="AD112" s="20">
        <f t="shared" si="8"/>
        <v>0</v>
      </c>
    </row>
    <row r="113" spans="1:30" hidden="1">
      <c r="A113" s="38" t="s">
        <v>257</v>
      </c>
      <c r="B113" s="16" t="s">
        <v>259</v>
      </c>
      <c r="C113" s="31" t="s">
        <v>260</v>
      </c>
      <c r="D113" s="41" t="s">
        <v>47</v>
      </c>
      <c r="E113" s="41">
        <v>14</v>
      </c>
      <c r="F113" s="41" t="s">
        <v>258</v>
      </c>
      <c r="G113" s="41" t="s">
        <v>252</v>
      </c>
      <c r="H113" s="41" t="s">
        <v>253</v>
      </c>
      <c r="I113" s="39" t="s">
        <v>252</v>
      </c>
      <c r="J113" s="8" t="str">
        <f t="shared" si="6"/>
        <v>Junior Male</v>
      </c>
      <c r="N113" s="20">
        <v>1</v>
      </c>
      <c r="AD113" s="20">
        <f t="shared" si="8"/>
        <v>0</v>
      </c>
    </row>
    <row r="114" spans="1:30" hidden="1">
      <c r="A114" s="38" t="s">
        <v>326</v>
      </c>
      <c r="B114" s="5" t="s">
        <v>83</v>
      </c>
      <c r="C114" s="37" t="s">
        <v>325</v>
      </c>
      <c r="D114" s="41" t="s">
        <v>47</v>
      </c>
      <c r="E114" s="78">
        <v>31</v>
      </c>
      <c r="F114" s="41" t="s">
        <v>50</v>
      </c>
      <c r="G114" s="41" t="s">
        <v>252</v>
      </c>
      <c r="H114" s="41">
        <v>63</v>
      </c>
      <c r="I114" s="39" t="s">
        <v>253</v>
      </c>
      <c r="J114" s="8" t="str">
        <f t="shared" si="6"/>
        <v>Senior Male</v>
      </c>
      <c r="N114" s="20">
        <v>1</v>
      </c>
      <c r="AD114" s="20">
        <f t="shared" si="8"/>
        <v>0</v>
      </c>
    </row>
    <row r="115" spans="1:30" s="18" customFormat="1" hidden="1">
      <c r="A115" s="38" t="s">
        <v>327</v>
      </c>
      <c r="B115" s="5" t="s">
        <v>83</v>
      </c>
      <c r="C115" s="37" t="s">
        <v>325</v>
      </c>
      <c r="D115" s="41" t="s">
        <v>47</v>
      </c>
      <c r="E115" s="78">
        <v>27</v>
      </c>
      <c r="F115" s="41" t="s">
        <v>48</v>
      </c>
      <c r="G115" s="41" t="s">
        <v>252</v>
      </c>
      <c r="H115" s="41">
        <v>54</v>
      </c>
      <c r="I115" s="39" t="s">
        <v>253</v>
      </c>
      <c r="J115" s="8" t="str">
        <f t="shared" si="6"/>
        <v>Senior Male</v>
      </c>
      <c r="K115"/>
      <c r="L115"/>
      <c r="M115"/>
      <c r="N115" s="20">
        <v>1</v>
      </c>
      <c r="O115" s="8"/>
      <c r="P115" s="11"/>
      <c r="Q115" s="15"/>
      <c r="R115" s="9"/>
      <c r="S115" s="11"/>
      <c r="T115" s="15"/>
      <c r="U115" s="9"/>
      <c r="V115" s="11"/>
      <c r="W115" s="15"/>
      <c r="X115" s="9"/>
      <c r="Y115" s="11"/>
      <c r="Z115" s="15"/>
      <c r="AA115" s="9"/>
      <c r="AB115" s="11"/>
      <c r="AC115" s="15"/>
      <c r="AD115" s="20">
        <f t="shared" si="8"/>
        <v>0</v>
      </c>
    </row>
    <row r="116" spans="1:30" hidden="1">
      <c r="A116" s="64" t="s">
        <v>312</v>
      </c>
      <c r="B116" s="5" t="s">
        <v>81</v>
      </c>
      <c r="C116" s="37" t="s">
        <v>310</v>
      </c>
      <c r="D116" s="70" t="s">
        <v>47</v>
      </c>
      <c r="E116" s="75">
        <v>15</v>
      </c>
      <c r="F116" s="70" t="s">
        <v>258</v>
      </c>
      <c r="G116" s="70" t="s">
        <v>252</v>
      </c>
      <c r="H116" s="70">
        <v>66</v>
      </c>
      <c r="I116" s="80" t="s">
        <v>252</v>
      </c>
      <c r="J116" s="8" t="str">
        <f t="shared" si="6"/>
        <v>Junior Male</v>
      </c>
      <c r="N116" s="20">
        <v>1</v>
      </c>
      <c r="AD116" s="20">
        <f t="shared" si="8"/>
        <v>0</v>
      </c>
    </row>
    <row r="117" spans="1:30" s="18" customFormat="1" hidden="1">
      <c r="A117" s="38" t="s">
        <v>335</v>
      </c>
      <c r="B117" s="4" t="s">
        <v>183</v>
      </c>
      <c r="C117" s="37" t="s">
        <v>334</v>
      </c>
      <c r="D117" s="41" t="s">
        <v>47</v>
      </c>
      <c r="E117" s="41">
        <v>38</v>
      </c>
      <c r="F117" s="41" t="s">
        <v>271</v>
      </c>
      <c r="G117" s="41" t="s">
        <v>252</v>
      </c>
      <c r="H117" s="41" t="s">
        <v>253</v>
      </c>
      <c r="I117" s="39" t="s">
        <v>253</v>
      </c>
      <c r="J117" s="8" t="str">
        <f t="shared" si="6"/>
        <v>Senior Male</v>
      </c>
      <c r="K117"/>
      <c r="L117"/>
      <c r="M117"/>
      <c r="N117" s="20">
        <v>1</v>
      </c>
      <c r="O117" s="8"/>
      <c r="P117" s="11"/>
      <c r="Q117" s="15"/>
      <c r="R117" s="9"/>
      <c r="S117" s="11"/>
      <c r="T117" s="15"/>
      <c r="U117" s="9"/>
      <c r="V117" s="11"/>
      <c r="W117" s="15"/>
      <c r="X117" s="9"/>
      <c r="Y117" s="11"/>
      <c r="Z117" s="15"/>
      <c r="AA117" s="9"/>
      <c r="AB117" s="11"/>
      <c r="AC117" s="15"/>
      <c r="AD117" s="20">
        <f t="shared" si="8"/>
        <v>0</v>
      </c>
    </row>
    <row r="118" spans="1:30" s="18" customFormat="1" hidden="1">
      <c r="A118" s="38" t="s">
        <v>286</v>
      </c>
      <c r="B118" s="5" t="s">
        <v>87</v>
      </c>
      <c r="C118" s="37" t="s">
        <v>72</v>
      </c>
      <c r="D118" s="41" t="s">
        <v>47</v>
      </c>
      <c r="E118" s="41">
        <v>10</v>
      </c>
      <c r="F118" s="41" t="s">
        <v>267</v>
      </c>
      <c r="G118" s="41" t="s">
        <v>252</v>
      </c>
      <c r="H118" s="41">
        <v>55</v>
      </c>
      <c r="I118" s="39" t="s">
        <v>253</v>
      </c>
      <c r="J118" s="8" t="str">
        <f t="shared" si="6"/>
        <v>Youth Male</v>
      </c>
      <c r="K118"/>
      <c r="L118"/>
      <c r="M118"/>
      <c r="N118" s="20">
        <v>1</v>
      </c>
      <c r="O118" s="8"/>
      <c r="P118" s="11"/>
      <c r="Q118" s="15"/>
      <c r="R118" s="9"/>
      <c r="S118" s="11"/>
      <c r="T118" s="15"/>
      <c r="U118" s="9"/>
      <c r="V118" s="11"/>
      <c r="W118" s="15"/>
      <c r="X118" s="9"/>
      <c r="Y118" s="11"/>
      <c r="Z118" s="15"/>
      <c r="AA118" s="9"/>
      <c r="AB118" s="11"/>
      <c r="AC118" s="15"/>
      <c r="AD118" s="20">
        <f t="shared" si="8"/>
        <v>0</v>
      </c>
    </row>
    <row r="119" spans="1:30" hidden="1">
      <c r="A119" s="38" t="s">
        <v>288</v>
      </c>
      <c r="B119" s="5" t="s">
        <v>87</v>
      </c>
      <c r="C119" s="37" t="s">
        <v>72</v>
      </c>
      <c r="D119" s="41" t="s">
        <v>47</v>
      </c>
      <c r="E119" s="41">
        <v>11</v>
      </c>
      <c r="F119" s="41" t="s">
        <v>251</v>
      </c>
      <c r="G119" s="41" t="s">
        <v>252</v>
      </c>
      <c r="H119" s="41">
        <v>38</v>
      </c>
      <c r="I119" s="39" t="s">
        <v>253</v>
      </c>
      <c r="J119" s="8" t="str">
        <f t="shared" si="6"/>
        <v>Youth Male</v>
      </c>
      <c r="N119" s="20">
        <v>1</v>
      </c>
      <c r="AD119" s="20">
        <f t="shared" si="8"/>
        <v>0</v>
      </c>
    </row>
    <row r="120" spans="1:30" hidden="1">
      <c r="A120" s="38" t="s">
        <v>290</v>
      </c>
      <c r="B120" s="5" t="s">
        <v>87</v>
      </c>
      <c r="C120" s="37" t="s">
        <v>72</v>
      </c>
      <c r="D120" s="41" t="s">
        <v>47</v>
      </c>
      <c r="E120" s="41">
        <v>11</v>
      </c>
      <c r="F120" s="41" t="s">
        <v>267</v>
      </c>
      <c r="G120" s="41" t="s">
        <v>252</v>
      </c>
      <c r="H120" s="41">
        <v>32</v>
      </c>
      <c r="I120" s="39" t="s">
        <v>253</v>
      </c>
      <c r="J120" s="8" t="str">
        <f t="shared" si="6"/>
        <v>Youth Male</v>
      </c>
      <c r="N120" s="20">
        <v>1</v>
      </c>
      <c r="AD120" s="20">
        <f t="shared" si="8"/>
        <v>0</v>
      </c>
    </row>
    <row r="121" spans="1:30" hidden="1">
      <c r="A121" s="55" t="s">
        <v>300</v>
      </c>
      <c r="B121" s="16" t="s">
        <v>261</v>
      </c>
      <c r="C121" s="18" t="s">
        <v>299</v>
      </c>
      <c r="D121" s="56" t="s">
        <v>47</v>
      </c>
      <c r="E121" s="56">
        <v>11</v>
      </c>
      <c r="F121" s="56" t="s">
        <v>258</v>
      </c>
      <c r="G121" s="56" t="s">
        <v>252</v>
      </c>
      <c r="H121" s="56">
        <v>41</v>
      </c>
      <c r="I121" s="39" t="s">
        <v>253</v>
      </c>
      <c r="J121" s="8" t="str">
        <f t="shared" si="6"/>
        <v>Youth Male</v>
      </c>
      <c r="N121" s="20">
        <v>1</v>
      </c>
      <c r="AD121" s="20">
        <f t="shared" si="8"/>
        <v>0</v>
      </c>
    </row>
    <row r="122" spans="1:30" hidden="1">
      <c r="A122" s="38" t="s">
        <v>330</v>
      </c>
      <c r="B122" s="5" t="s">
        <v>84</v>
      </c>
      <c r="C122" s="37" t="s">
        <v>328</v>
      </c>
      <c r="D122" s="40" t="s">
        <v>47</v>
      </c>
      <c r="E122" s="40">
        <v>11</v>
      </c>
      <c r="F122" s="40" t="s">
        <v>331</v>
      </c>
      <c r="G122" s="40" t="s">
        <v>252</v>
      </c>
      <c r="H122" s="41" t="s">
        <v>253</v>
      </c>
      <c r="I122" s="39" t="s">
        <v>253</v>
      </c>
      <c r="J122" s="8" t="str">
        <f t="shared" si="6"/>
        <v>Youth Male</v>
      </c>
      <c r="N122" s="20">
        <v>1</v>
      </c>
      <c r="AD122" s="20">
        <f t="shared" si="8"/>
        <v>0</v>
      </c>
    </row>
    <row r="123" spans="1:30" hidden="1">
      <c r="A123" s="38" t="s">
        <v>315</v>
      </c>
      <c r="B123" s="5" t="s">
        <v>113</v>
      </c>
      <c r="C123" s="37" t="s">
        <v>314</v>
      </c>
      <c r="D123" s="41" t="s">
        <v>47</v>
      </c>
      <c r="E123" s="41">
        <v>15</v>
      </c>
      <c r="F123" s="41" t="s">
        <v>48</v>
      </c>
      <c r="G123" s="41" t="s">
        <v>252</v>
      </c>
      <c r="H123" s="41">
        <v>60</v>
      </c>
      <c r="I123" s="39" t="s">
        <v>253</v>
      </c>
      <c r="J123" s="8" t="str">
        <f t="shared" si="6"/>
        <v>Junior Male</v>
      </c>
      <c r="N123" s="20">
        <v>1</v>
      </c>
      <c r="AD123" s="20">
        <f t="shared" si="8"/>
        <v>0</v>
      </c>
    </row>
    <row r="124" spans="1:30" hidden="1">
      <c r="A124" s="38" t="s">
        <v>338</v>
      </c>
      <c r="B124" s="4" t="s">
        <v>183</v>
      </c>
      <c r="C124" s="37" t="s">
        <v>334</v>
      </c>
      <c r="D124" s="41" t="s">
        <v>47</v>
      </c>
      <c r="E124" s="41">
        <v>27</v>
      </c>
      <c r="F124" s="41" t="s">
        <v>276</v>
      </c>
      <c r="G124" s="41" t="s">
        <v>252</v>
      </c>
      <c r="H124" s="41" t="s">
        <v>253</v>
      </c>
      <c r="I124" s="39" t="s">
        <v>253</v>
      </c>
      <c r="J124" s="8" t="str">
        <f t="shared" si="6"/>
        <v>Senior Male</v>
      </c>
      <c r="N124" s="20">
        <v>1</v>
      </c>
      <c r="AD124" s="20">
        <f t="shared" si="8"/>
        <v>0</v>
      </c>
    </row>
    <row r="125" spans="1:30" hidden="1">
      <c r="A125" s="38" t="s">
        <v>362</v>
      </c>
      <c r="B125" s="16" t="s">
        <v>85</v>
      </c>
      <c r="C125" s="21" t="s">
        <v>59</v>
      </c>
      <c r="D125" s="41" t="s">
        <v>47</v>
      </c>
      <c r="E125" s="40">
        <v>13</v>
      </c>
      <c r="F125" s="40" t="s">
        <v>251</v>
      </c>
      <c r="G125" s="40" t="s">
        <v>252</v>
      </c>
      <c r="H125" s="40">
        <v>55</v>
      </c>
      <c r="I125" s="39" t="s">
        <v>253</v>
      </c>
      <c r="J125" s="8" t="str">
        <f t="shared" si="6"/>
        <v>Youth Male</v>
      </c>
      <c r="N125" s="20">
        <v>1</v>
      </c>
      <c r="AD125" s="20">
        <f t="shared" si="8"/>
        <v>0</v>
      </c>
    </row>
    <row r="126" spans="1:30" hidden="1">
      <c r="A126" s="38" t="s">
        <v>370</v>
      </c>
      <c r="B126" s="16" t="s">
        <v>82</v>
      </c>
      <c r="C126" s="58" t="s">
        <v>369</v>
      </c>
      <c r="D126" s="41" t="s">
        <v>47</v>
      </c>
      <c r="E126" s="41">
        <v>13</v>
      </c>
      <c r="F126" s="41" t="s">
        <v>48</v>
      </c>
      <c r="G126" s="41" t="s">
        <v>252</v>
      </c>
      <c r="H126" s="41">
        <v>39</v>
      </c>
      <c r="I126" s="39" t="s">
        <v>253</v>
      </c>
      <c r="J126" s="8" t="str">
        <f t="shared" si="6"/>
        <v>Youth Male</v>
      </c>
      <c r="N126" s="20">
        <v>1</v>
      </c>
      <c r="AD126" s="20">
        <f t="shared" si="8"/>
        <v>0</v>
      </c>
    </row>
    <row r="127" spans="1:30">
      <c r="A127" s="38" t="s">
        <v>372</v>
      </c>
      <c r="B127" s="16" t="s">
        <v>82</v>
      </c>
      <c r="C127" s="58" t="s">
        <v>369</v>
      </c>
      <c r="D127" s="41" t="s">
        <v>49</v>
      </c>
      <c r="E127" s="41">
        <v>13</v>
      </c>
      <c r="F127" s="41" t="s">
        <v>251</v>
      </c>
      <c r="G127" s="41" t="s">
        <v>252</v>
      </c>
      <c r="H127" s="41" t="s">
        <v>253</v>
      </c>
      <c r="I127" s="39" t="s">
        <v>253</v>
      </c>
      <c r="J127" s="8" t="str">
        <f t="shared" si="6"/>
        <v>Youth Female</v>
      </c>
      <c r="N127" s="20">
        <v>1</v>
      </c>
      <c r="AD127" s="20">
        <f t="shared" si="8"/>
        <v>0</v>
      </c>
    </row>
    <row r="128" spans="1:30" hidden="1">
      <c r="A128" s="38" t="s">
        <v>371</v>
      </c>
      <c r="B128" s="16" t="s">
        <v>82</v>
      </c>
      <c r="C128" s="58" t="s">
        <v>369</v>
      </c>
      <c r="D128" s="41" t="s">
        <v>47</v>
      </c>
      <c r="E128" s="41">
        <v>13</v>
      </c>
      <c r="F128" s="41" t="s">
        <v>251</v>
      </c>
      <c r="G128" s="41" t="s">
        <v>252</v>
      </c>
      <c r="H128" s="41" t="s">
        <v>253</v>
      </c>
      <c r="I128" s="39" t="s">
        <v>253</v>
      </c>
      <c r="J128" s="8" t="str">
        <f t="shared" si="6"/>
        <v>Youth Male</v>
      </c>
      <c r="N128" s="20">
        <v>1</v>
      </c>
      <c r="AD128" s="20">
        <f t="shared" si="8"/>
        <v>0</v>
      </c>
    </row>
    <row r="129" spans="1:30" hidden="1">
      <c r="A129" s="38" t="s">
        <v>344</v>
      </c>
      <c r="B129" s="5" t="s">
        <v>88</v>
      </c>
      <c r="C129" s="37" t="s">
        <v>350</v>
      </c>
      <c r="D129" s="41" t="s">
        <v>47</v>
      </c>
      <c r="E129" s="41">
        <v>18</v>
      </c>
      <c r="F129" s="41" t="s">
        <v>285</v>
      </c>
      <c r="G129" s="41" t="s">
        <v>252</v>
      </c>
      <c r="H129" s="41">
        <v>65</v>
      </c>
      <c r="I129" s="39" t="s">
        <v>253</v>
      </c>
      <c r="J129" s="8" t="str">
        <f t="shared" si="6"/>
        <v>Senior Male</v>
      </c>
      <c r="N129" s="20">
        <v>1</v>
      </c>
      <c r="AD129" s="20">
        <f t="shared" si="8"/>
        <v>0</v>
      </c>
    </row>
    <row r="130" spans="1:30" hidden="1">
      <c r="A130" s="38" t="s">
        <v>61</v>
      </c>
      <c r="B130" s="5" t="s">
        <v>82</v>
      </c>
      <c r="C130" s="22" t="s">
        <v>388</v>
      </c>
      <c r="D130" s="41" t="s">
        <v>47</v>
      </c>
      <c r="E130" s="41">
        <v>18</v>
      </c>
      <c r="F130" s="41" t="s">
        <v>387</v>
      </c>
      <c r="G130" s="41" t="s">
        <v>252</v>
      </c>
      <c r="H130" s="41">
        <v>70</v>
      </c>
      <c r="I130" s="39" t="s">
        <v>252</v>
      </c>
      <c r="J130" s="8" t="str">
        <f t="shared" ref="J130:J193" si="9">IF(AND(E130&gt;=4,E130&lt;=8),"Micro "&amp;D130,IF(AND(E130&gt;=9,E130&lt;=13),"Youth "&amp;D130,IF(AND(E130&gt;=14,E130&lt;=17),"Junior "&amp;D130,IF(AND(E130&gt;=18),"Senior "&amp;D130,""))))</f>
        <v>Senior Male</v>
      </c>
      <c r="N130" s="20">
        <v>1</v>
      </c>
      <c r="AD130" s="20">
        <f t="shared" si="8"/>
        <v>0</v>
      </c>
    </row>
    <row r="131" spans="1:30" hidden="1">
      <c r="A131" s="38" t="s">
        <v>393</v>
      </c>
      <c r="B131" s="5" t="s">
        <v>82</v>
      </c>
      <c r="C131" s="22" t="s">
        <v>389</v>
      </c>
      <c r="D131" s="41" t="s">
        <v>47</v>
      </c>
      <c r="E131" s="41">
        <v>8</v>
      </c>
      <c r="F131" s="41" t="s">
        <v>285</v>
      </c>
      <c r="G131" s="41" t="s">
        <v>252</v>
      </c>
      <c r="H131" s="41" t="s">
        <v>253</v>
      </c>
      <c r="I131" s="39" t="s">
        <v>253</v>
      </c>
      <c r="J131" s="8" t="str">
        <f t="shared" si="9"/>
        <v>Micro Male</v>
      </c>
      <c r="N131" s="20">
        <v>1</v>
      </c>
      <c r="AD131" s="20">
        <f t="shared" si="8"/>
        <v>0</v>
      </c>
    </row>
    <row r="132" spans="1:30" hidden="1">
      <c r="A132" s="38" t="s">
        <v>394</v>
      </c>
      <c r="B132" s="5" t="s">
        <v>82</v>
      </c>
      <c r="C132" s="22" t="s">
        <v>389</v>
      </c>
      <c r="D132" s="41" t="s">
        <v>47</v>
      </c>
      <c r="E132" s="41">
        <v>8</v>
      </c>
      <c r="F132" s="41" t="s">
        <v>285</v>
      </c>
      <c r="G132" s="41" t="s">
        <v>252</v>
      </c>
      <c r="H132" s="41" t="s">
        <v>253</v>
      </c>
      <c r="I132" s="39" t="s">
        <v>253</v>
      </c>
      <c r="J132" s="8" t="str">
        <f t="shared" si="9"/>
        <v>Micro Male</v>
      </c>
      <c r="N132" s="20">
        <v>1</v>
      </c>
      <c r="AD132" s="20">
        <f t="shared" si="8"/>
        <v>0</v>
      </c>
    </row>
    <row r="133" spans="1:30">
      <c r="A133" s="67" t="s">
        <v>396</v>
      </c>
      <c r="B133" s="5" t="s">
        <v>82</v>
      </c>
      <c r="C133" s="22" t="s">
        <v>389</v>
      </c>
      <c r="D133" s="67" t="s">
        <v>49</v>
      </c>
      <c r="E133" s="67">
        <v>13</v>
      </c>
      <c r="F133" s="67" t="s">
        <v>285</v>
      </c>
      <c r="G133" s="67" t="s">
        <v>252</v>
      </c>
      <c r="H133" s="67" t="s">
        <v>253</v>
      </c>
      <c r="I133" s="67" t="s">
        <v>253</v>
      </c>
      <c r="J133" s="8" t="str">
        <f t="shared" si="9"/>
        <v>Youth Female</v>
      </c>
      <c r="N133" s="20">
        <v>1</v>
      </c>
      <c r="AD133" s="20">
        <f t="shared" si="8"/>
        <v>0</v>
      </c>
    </row>
    <row r="134" spans="1:30" s="18" customFormat="1" hidden="1">
      <c r="A134" s="67" t="s">
        <v>383</v>
      </c>
      <c r="B134" s="5" t="s">
        <v>82</v>
      </c>
      <c r="C134" s="22" t="s">
        <v>388</v>
      </c>
      <c r="D134" s="67" t="s">
        <v>47</v>
      </c>
      <c r="E134" s="67">
        <v>13</v>
      </c>
      <c r="F134" s="67" t="s">
        <v>384</v>
      </c>
      <c r="G134" s="67" t="s">
        <v>252</v>
      </c>
      <c r="H134" s="67">
        <v>42</v>
      </c>
      <c r="I134" s="67" t="s">
        <v>252</v>
      </c>
      <c r="J134" s="8" t="str">
        <f t="shared" si="9"/>
        <v>Youth Male</v>
      </c>
      <c r="K134"/>
      <c r="L134"/>
      <c r="M134"/>
      <c r="N134" s="20">
        <v>1</v>
      </c>
      <c r="O134" s="8"/>
      <c r="P134" s="11"/>
      <c r="Q134" s="15"/>
      <c r="R134" s="9"/>
      <c r="S134" s="11"/>
      <c r="T134" s="15"/>
      <c r="U134" s="9"/>
      <c r="V134" s="11"/>
      <c r="W134" s="15"/>
      <c r="X134" s="9"/>
      <c r="Y134" s="11"/>
      <c r="Z134" s="15"/>
      <c r="AA134" s="9"/>
      <c r="AB134" s="11"/>
      <c r="AC134" s="15"/>
      <c r="AD134" s="20">
        <f t="shared" si="8"/>
        <v>0</v>
      </c>
    </row>
    <row r="135" spans="1:30" s="18" customFormat="1">
      <c r="A135" s="67" t="s">
        <v>402</v>
      </c>
      <c r="B135" s="5" t="s">
        <v>82</v>
      </c>
      <c r="C135" s="22" t="s">
        <v>389</v>
      </c>
      <c r="D135" s="67" t="s">
        <v>49</v>
      </c>
      <c r="E135" s="67">
        <v>12</v>
      </c>
      <c r="F135" s="67" t="s">
        <v>251</v>
      </c>
      <c r="G135" s="67" t="s">
        <v>252</v>
      </c>
      <c r="H135" s="67" t="s">
        <v>253</v>
      </c>
      <c r="I135" s="67" t="s">
        <v>253</v>
      </c>
      <c r="J135" s="8" t="str">
        <f t="shared" si="9"/>
        <v>Youth Female</v>
      </c>
      <c r="K135"/>
      <c r="L135"/>
      <c r="M135"/>
      <c r="N135" s="20">
        <v>1</v>
      </c>
      <c r="O135" s="8"/>
      <c r="P135" s="11"/>
      <c r="Q135" s="15"/>
      <c r="R135" s="9"/>
      <c r="S135" s="11"/>
      <c r="T135" s="15"/>
      <c r="U135" s="9"/>
      <c r="V135" s="11"/>
      <c r="W135" s="15"/>
      <c r="X135" s="9"/>
      <c r="Y135" s="11"/>
      <c r="Z135" s="15"/>
      <c r="AA135" s="9"/>
      <c r="AB135" s="11"/>
      <c r="AC135" s="15"/>
      <c r="AD135" s="20">
        <f t="shared" si="8"/>
        <v>0</v>
      </c>
    </row>
    <row r="136" spans="1:30">
      <c r="A136" s="67" t="s">
        <v>403</v>
      </c>
      <c r="B136" s="5" t="s">
        <v>82</v>
      </c>
      <c r="C136" s="22" t="s">
        <v>389</v>
      </c>
      <c r="D136" s="67" t="s">
        <v>49</v>
      </c>
      <c r="E136" s="67">
        <v>10</v>
      </c>
      <c r="F136" s="67" t="s">
        <v>251</v>
      </c>
      <c r="G136" s="67" t="s">
        <v>252</v>
      </c>
      <c r="H136" s="67" t="s">
        <v>253</v>
      </c>
      <c r="I136" s="67" t="s">
        <v>253</v>
      </c>
      <c r="J136" s="8" t="str">
        <f t="shared" si="9"/>
        <v>Youth Female</v>
      </c>
      <c r="N136" s="20">
        <v>1</v>
      </c>
      <c r="AD136" s="20">
        <f t="shared" si="8"/>
        <v>0</v>
      </c>
    </row>
    <row r="137" spans="1:30" hidden="1">
      <c r="A137" s="67" t="s">
        <v>404</v>
      </c>
      <c r="B137" s="5" t="s">
        <v>82</v>
      </c>
      <c r="C137" s="22" t="s">
        <v>389</v>
      </c>
      <c r="D137" s="67" t="s">
        <v>47</v>
      </c>
      <c r="E137" s="67">
        <v>8</v>
      </c>
      <c r="F137" s="67" t="s">
        <v>251</v>
      </c>
      <c r="G137" s="67" t="s">
        <v>252</v>
      </c>
      <c r="H137" s="67" t="s">
        <v>253</v>
      </c>
      <c r="I137" s="67" t="s">
        <v>253</v>
      </c>
      <c r="J137" s="8" t="str">
        <f t="shared" si="9"/>
        <v>Micro Male</v>
      </c>
      <c r="N137" s="20">
        <v>1</v>
      </c>
      <c r="AD137" s="20">
        <f t="shared" si="8"/>
        <v>0</v>
      </c>
    </row>
    <row r="138" spans="1:30" hidden="1">
      <c r="A138" s="67" t="s">
        <v>329</v>
      </c>
      <c r="B138" s="5" t="s">
        <v>84</v>
      </c>
      <c r="C138" s="37" t="s">
        <v>328</v>
      </c>
      <c r="D138" s="85" t="s">
        <v>47</v>
      </c>
      <c r="E138" s="85">
        <v>15</v>
      </c>
      <c r="F138" s="85" t="s">
        <v>258</v>
      </c>
      <c r="G138" s="85" t="s">
        <v>252</v>
      </c>
      <c r="H138" s="67" t="s">
        <v>253</v>
      </c>
      <c r="I138" s="67" t="s">
        <v>253</v>
      </c>
      <c r="J138" s="8" t="str">
        <f t="shared" si="9"/>
        <v>Junior Male</v>
      </c>
      <c r="N138" s="20">
        <v>1</v>
      </c>
      <c r="AD138" s="20">
        <f t="shared" ref="AD138:AD169" si="10">SUM(O138*3,P138*2,Q138,R138*3,S138*2,T138,U138*3,V138*2,W138,X138*3,Y138*2,Z138)</f>
        <v>0</v>
      </c>
    </row>
    <row r="139" spans="1:30" hidden="1">
      <c r="A139" s="67" t="s">
        <v>332</v>
      </c>
      <c r="B139" s="5" t="s">
        <v>84</v>
      </c>
      <c r="C139" s="37" t="s">
        <v>328</v>
      </c>
      <c r="D139" s="85" t="s">
        <v>47</v>
      </c>
      <c r="E139" s="85">
        <v>16</v>
      </c>
      <c r="F139" s="85" t="s">
        <v>333</v>
      </c>
      <c r="G139" s="85" t="s">
        <v>252</v>
      </c>
      <c r="H139" s="67" t="s">
        <v>253</v>
      </c>
      <c r="I139" s="67" t="s">
        <v>253</v>
      </c>
      <c r="J139" s="8" t="str">
        <f t="shared" si="9"/>
        <v>Junior Male</v>
      </c>
      <c r="N139" s="20">
        <v>1</v>
      </c>
      <c r="AD139" s="20">
        <f t="shared" si="10"/>
        <v>0</v>
      </c>
    </row>
    <row r="140" spans="1:30" hidden="1">
      <c r="A140" s="67" t="s">
        <v>405</v>
      </c>
      <c r="B140" s="5" t="s">
        <v>82</v>
      </c>
      <c r="C140" s="22" t="s">
        <v>389</v>
      </c>
      <c r="D140" s="67" t="s">
        <v>47</v>
      </c>
      <c r="E140" s="67">
        <v>14</v>
      </c>
      <c r="F140" s="67" t="s">
        <v>251</v>
      </c>
      <c r="G140" s="67" t="s">
        <v>252</v>
      </c>
      <c r="H140" s="67" t="s">
        <v>253</v>
      </c>
      <c r="I140" s="67" t="s">
        <v>252</v>
      </c>
      <c r="J140" s="8" t="str">
        <f t="shared" si="9"/>
        <v>Junior Male</v>
      </c>
      <c r="N140" s="20">
        <v>1</v>
      </c>
      <c r="AD140" s="20">
        <f t="shared" si="10"/>
        <v>0</v>
      </c>
    </row>
    <row r="141" spans="1:30">
      <c r="A141" s="67" t="s">
        <v>408</v>
      </c>
      <c r="B141" s="5" t="s">
        <v>82</v>
      </c>
      <c r="C141" s="22" t="s">
        <v>389</v>
      </c>
      <c r="D141" s="67" t="s">
        <v>49</v>
      </c>
      <c r="E141" s="67">
        <v>13</v>
      </c>
      <c r="F141" s="67" t="s">
        <v>48</v>
      </c>
      <c r="G141" s="67" t="s">
        <v>252</v>
      </c>
      <c r="H141" s="67">
        <v>59</v>
      </c>
      <c r="I141" s="67" t="s">
        <v>253</v>
      </c>
      <c r="J141" s="8" t="str">
        <f t="shared" si="9"/>
        <v>Youth Female</v>
      </c>
      <c r="N141" s="20">
        <v>1</v>
      </c>
      <c r="AD141" s="20">
        <f t="shared" si="10"/>
        <v>0</v>
      </c>
    </row>
    <row r="142" spans="1:30" hidden="1">
      <c r="A142" s="67" t="s">
        <v>406</v>
      </c>
      <c r="B142" s="5" t="s">
        <v>82</v>
      </c>
      <c r="C142" s="22" t="s">
        <v>389</v>
      </c>
      <c r="D142" s="67" t="s">
        <v>47</v>
      </c>
      <c r="E142" s="67">
        <v>17</v>
      </c>
      <c r="F142" s="67" t="s">
        <v>276</v>
      </c>
      <c r="G142" s="67" t="s">
        <v>252</v>
      </c>
      <c r="H142" s="67">
        <v>64</v>
      </c>
      <c r="I142" s="67" t="s">
        <v>253</v>
      </c>
      <c r="J142" s="8" t="str">
        <f t="shared" si="9"/>
        <v>Junior Male</v>
      </c>
      <c r="N142" s="20">
        <v>1</v>
      </c>
      <c r="AD142" s="20">
        <f t="shared" si="10"/>
        <v>0</v>
      </c>
    </row>
    <row r="143" spans="1:30" hidden="1">
      <c r="A143" s="42" t="s">
        <v>398</v>
      </c>
      <c r="B143" s="5" t="s">
        <v>82</v>
      </c>
      <c r="C143" s="22" t="s">
        <v>389</v>
      </c>
      <c r="D143" s="43" t="s">
        <v>47</v>
      </c>
      <c r="E143" s="43">
        <v>11</v>
      </c>
      <c r="F143" s="43" t="s">
        <v>251</v>
      </c>
      <c r="G143" s="43" t="s">
        <v>252</v>
      </c>
      <c r="H143" s="43" t="s">
        <v>253</v>
      </c>
      <c r="I143" s="44" t="s">
        <v>253</v>
      </c>
      <c r="J143" s="8" t="str">
        <f t="shared" si="9"/>
        <v>Youth Male</v>
      </c>
      <c r="N143" s="20">
        <v>1</v>
      </c>
      <c r="AD143" s="20">
        <f t="shared" si="10"/>
        <v>0</v>
      </c>
    </row>
    <row r="144" spans="1:30" hidden="1">
      <c r="A144" s="38" t="s">
        <v>407</v>
      </c>
      <c r="B144" s="5" t="s">
        <v>82</v>
      </c>
      <c r="C144" s="22" t="s">
        <v>389</v>
      </c>
      <c r="D144" s="41" t="s">
        <v>47</v>
      </c>
      <c r="E144" s="41">
        <v>14</v>
      </c>
      <c r="F144" s="41" t="s">
        <v>48</v>
      </c>
      <c r="G144" s="41" t="s">
        <v>252</v>
      </c>
      <c r="H144" s="41">
        <v>48</v>
      </c>
      <c r="I144" s="39" t="s">
        <v>253</v>
      </c>
      <c r="J144" s="8" t="str">
        <f t="shared" si="9"/>
        <v>Junior Male</v>
      </c>
      <c r="N144" s="20">
        <v>1</v>
      </c>
      <c r="AD144" s="20">
        <f t="shared" si="10"/>
        <v>0</v>
      </c>
    </row>
    <row r="145" spans="1:30" hidden="1">
      <c r="A145" s="66" t="s">
        <v>416</v>
      </c>
      <c r="B145" s="5" t="s">
        <v>82</v>
      </c>
      <c r="C145" s="22" t="s">
        <v>389</v>
      </c>
      <c r="D145" s="72" t="s">
        <v>47</v>
      </c>
      <c r="E145" s="72">
        <v>28</v>
      </c>
      <c r="F145" s="72" t="s">
        <v>414</v>
      </c>
      <c r="G145" s="72" t="s">
        <v>252</v>
      </c>
      <c r="H145" s="72">
        <v>76</v>
      </c>
      <c r="I145" s="82" t="s">
        <v>252</v>
      </c>
      <c r="J145" s="8" t="str">
        <f t="shared" si="9"/>
        <v>Senior Male</v>
      </c>
      <c r="N145" s="20">
        <v>1</v>
      </c>
      <c r="AD145" s="20">
        <f t="shared" si="10"/>
        <v>0</v>
      </c>
    </row>
    <row r="146" spans="1:30" hidden="1">
      <c r="A146" s="38" t="s">
        <v>412</v>
      </c>
      <c r="B146" s="5" t="s">
        <v>82</v>
      </c>
      <c r="C146" s="22" t="s">
        <v>389</v>
      </c>
      <c r="D146" s="41" t="s">
        <v>47</v>
      </c>
      <c r="E146" s="41">
        <v>13</v>
      </c>
      <c r="F146" s="41" t="s">
        <v>303</v>
      </c>
      <c r="G146" s="41" t="s">
        <v>252</v>
      </c>
      <c r="H146" s="41" t="s">
        <v>253</v>
      </c>
      <c r="I146" s="39" t="s">
        <v>253</v>
      </c>
      <c r="J146" s="8" t="str">
        <f t="shared" si="9"/>
        <v>Youth Male</v>
      </c>
      <c r="N146" s="20">
        <v>1</v>
      </c>
      <c r="AD146" s="20">
        <f t="shared" si="10"/>
        <v>0</v>
      </c>
    </row>
    <row r="147" spans="1:30" s="18" customFormat="1" hidden="1">
      <c r="A147" s="66" t="s">
        <v>417</v>
      </c>
      <c r="B147" s="5" t="s">
        <v>82</v>
      </c>
      <c r="C147" s="22" t="s">
        <v>389</v>
      </c>
      <c r="D147" s="72" t="s">
        <v>47</v>
      </c>
      <c r="E147" s="72">
        <v>11</v>
      </c>
      <c r="F147" s="72" t="s">
        <v>414</v>
      </c>
      <c r="G147" s="72" t="s">
        <v>252</v>
      </c>
      <c r="H147" s="72">
        <v>38</v>
      </c>
      <c r="I147" s="82" t="s">
        <v>253</v>
      </c>
      <c r="J147" s="8" t="str">
        <f t="shared" si="9"/>
        <v>Youth Male</v>
      </c>
      <c r="K147"/>
      <c r="L147"/>
      <c r="M147"/>
      <c r="N147" s="20">
        <v>1</v>
      </c>
      <c r="O147" s="8"/>
      <c r="P147" s="11"/>
      <c r="Q147" s="15"/>
      <c r="R147" s="9"/>
      <c r="S147" s="11"/>
      <c r="T147" s="15"/>
      <c r="U147" s="9"/>
      <c r="V147" s="11"/>
      <c r="W147" s="15"/>
      <c r="X147" s="9"/>
      <c r="Y147" s="11"/>
      <c r="Z147" s="15"/>
      <c r="AA147" s="9"/>
      <c r="AB147" s="11"/>
      <c r="AC147" s="15"/>
      <c r="AD147" s="20">
        <f t="shared" si="10"/>
        <v>0</v>
      </c>
    </row>
    <row r="148" spans="1:30" s="18" customFormat="1" hidden="1">
      <c r="A148" s="66" t="s">
        <v>419</v>
      </c>
      <c r="B148" s="5" t="s">
        <v>82</v>
      </c>
      <c r="C148" s="22" t="s">
        <v>389</v>
      </c>
      <c r="D148" s="72" t="s">
        <v>47</v>
      </c>
      <c r="E148" s="72">
        <v>14</v>
      </c>
      <c r="F148" s="72" t="s">
        <v>414</v>
      </c>
      <c r="G148" s="72" t="s">
        <v>252</v>
      </c>
      <c r="H148" s="72">
        <v>74</v>
      </c>
      <c r="I148" s="82" t="s">
        <v>253</v>
      </c>
      <c r="J148" s="8" t="str">
        <f t="shared" si="9"/>
        <v>Junior Male</v>
      </c>
      <c r="K148"/>
      <c r="L148"/>
      <c r="M148"/>
      <c r="N148" s="20">
        <v>1</v>
      </c>
      <c r="O148" s="8"/>
      <c r="P148" s="11"/>
      <c r="Q148" s="15"/>
      <c r="R148" s="9"/>
      <c r="S148" s="11"/>
      <c r="T148" s="15"/>
      <c r="U148" s="9"/>
      <c r="V148" s="11"/>
      <c r="W148" s="15"/>
      <c r="X148" s="9"/>
      <c r="Y148" s="11"/>
      <c r="Z148" s="15"/>
      <c r="AA148" s="9"/>
      <c r="AB148" s="11"/>
      <c r="AC148" s="15"/>
      <c r="AD148" s="20">
        <f t="shared" si="10"/>
        <v>0</v>
      </c>
    </row>
    <row r="149" spans="1:30" s="18" customFormat="1" hidden="1">
      <c r="A149" s="66" t="s">
        <v>420</v>
      </c>
      <c r="B149" s="5" t="s">
        <v>82</v>
      </c>
      <c r="C149" s="22" t="s">
        <v>389</v>
      </c>
      <c r="D149" s="72" t="s">
        <v>47</v>
      </c>
      <c r="E149" s="72">
        <v>10</v>
      </c>
      <c r="F149" s="72" t="s">
        <v>331</v>
      </c>
      <c r="G149" s="72" t="s">
        <v>252</v>
      </c>
      <c r="H149" s="72">
        <v>56</v>
      </c>
      <c r="I149" s="82" t="s">
        <v>253</v>
      </c>
      <c r="J149" s="8" t="str">
        <f t="shared" si="9"/>
        <v>Youth Male</v>
      </c>
      <c r="K149"/>
      <c r="L149"/>
      <c r="M149"/>
      <c r="N149" s="20">
        <v>1</v>
      </c>
      <c r="O149" s="8"/>
      <c r="P149" s="11"/>
      <c r="Q149" s="15"/>
      <c r="R149" s="9"/>
      <c r="S149" s="11"/>
      <c r="T149" s="15"/>
      <c r="U149" s="9"/>
      <c r="V149" s="11"/>
      <c r="W149" s="15"/>
      <c r="X149" s="9"/>
      <c r="Y149" s="11"/>
      <c r="Z149" s="15"/>
      <c r="AA149" s="9"/>
      <c r="AB149" s="11"/>
      <c r="AC149" s="15"/>
      <c r="AD149" s="20">
        <f t="shared" si="10"/>
        <v>0</v>
      </c>
    </row>
    <row r="150" spans="1:30" s="18" customFormat="1" hidden="1">
      <c r="A150" s="66" t="s">
        <v>421</v>
      </c>
      <c r="B150" s="5" t="s">
        <v>82</v>
      </c>
      <c r="C150" s="22" t="s">
        <v>389</v>
      </c>
      <c r="D150" s="72" t="s">
        <v>47</v>
      </c>
      <c r="E150" s="72">
        <v>15</v>
      </c>
      <c r="F150" s="72" t="s">
        <v>51</v>
      </c>
      <c r="G150" s="72" t="s">
        <v>252</v>
      </c>
      <c r="H150" s="72">
        <v>65</v>
      </c>
      <c r="I150" s="82" t="s">
        <v>252</v>
      </c>
      <c r="J150" s="8" t="str">
        <f t="shared" si="9"/>
        <v>Junior Male</v>
      </c>
      <c r="K150"/>
      <c r="L150"/>
      <c r="M150"/>
      <c r="N150" s="20">
        <v>1</v>
      </c>
      <c r="O150" s="8"/>
      <c r="P150" s="11"/>
      <c r="Q150" s="15"/>
      <c r="R150" s="9"/>
      <c r="S150" s="11"/>
      <c r="T150" s="15"/>
      <c r="U150" s="9"/>
      <c r="V150" s="11"/>
      <c r="W150" s="15"/>
      <c r="X150" s="9"/>
      <c r="Y150" s="11"/>
      <c r="Z150" s="15"/>
      <c r="AA150" s="9"/>
      <c r="AB150" s="11"/>
      <c r="AC150" s="15"/>
      <c r="AD150" s="20">
        <f t="shared" si="10"/>
        <v>0</v>
      </c>
    </row>
    <row r="151" spans="1:30" s="18" customFormat="1" hidden="1">
      <c r="A151" s="38" t="s">
        <v>424</v>
      </c>
      <c r="B151" s="5" t="s">
        <v>82</v>
      </c>
      <c r="C151" s="22" t="s">
        <v>389</v>
      </c>
      <c r="D151" s="41" t="s">
        <v>47</v>
      </c>
      <c r="E151" s="41">
        <v>7</v>
      </c>
      <c r="F151" s="41" t="s">
        <v>274</v>
      </c>
      <c r="G151" s="41" t="s">
        <v>252</v>
      </c>
      <c r="H151" s="41" t="s">
        <v>253</v>
      </c>
      <c r="I151" s="39" t="s">
        <v>253</v>
      </c>
      <c r="J151" s="8" t="str">
        <f t="shared" si="9"/>
        <v>Micro Male</v>
      </c>
      <c r="K151"/>
      <c r="L151"/>
      <c r="M151"/>
      <c r="N151" s="20">
        <v>1</v>
      </c>
      <c r="O151" s="8"/>
      <c r="P151" s="11"/>
      <c r="Q151" s="15"/>
      <c r="R151" s="9"/>
      <c r="S151" s="11"/>
      <c r="T151" s="15"/>
      <c r="U151" s="9"/>
      <c r="V151" s="11"/>
      <c r="W151" s="15"/>
      <c r="X151" s="9"/>
      <c r="Y151" s="11"/>
      <c r="Z151" s="15"/>
      <c r="AA151" s="9"/>
      <c r="AB151" s="11"/>
      <c r="AC151" s="15"/>
      <c r="AD151" s="20">
        <f t="shared" si="10"/>
        <v>0</v>
      </c>
    </row>
    <row r="152" spans="1:30" s="18" customFormat="1" hidden="1">
      <c r="A152" s="38" t="s">
        <v>431</v>
      </c>
      <c r="B152" s="5" t="s">
        <v>82</v>
      </c>
      <c r="C152" s="22" t="s">
        <v>389</v>
      </c>
      <c r="D152" s="41" t="s">
        <v>47</v>
      </c>
      <c r="E152" s="41">
        <v>17</v>
      </c>
      <c r="F152" s="41" t="s">
        <v>274</v>
      </c>
      <c r="G152" s="41" t="s">
        <v>252</v>
      </c>
      <c r="H152" s="41" t="s">
        <v>253</v>
      </c>
      <c r="I152" s="39" t="s">
        <v>253</v>
      </c>
      <c r="J152" s="8" t="str">
        <f t="shared" si="9"/>
        <v>Junior Male</v>
      </c>
      <c r="K152"/>
      <c r="L152"/>
      <c r="M152"/>
      <c r="N152" s="20">
        <v>1</v>
      </c>
      <c r="O152" s="8"/>
      <c r="P152" s="11"/>
      <c r="Q152" s="15"/>
      <c r="R152" s="9"/>
      <c r="S152" s="11"/>
      <c r="T152" s="15"/>
      <c r="U152" s="9"/>
      <c r="V152" s="11"/>
      <c r="W152" s="15"/>
      <c r="X152" s="9"/>
      <c r="Y152" s="11"/>
      <c r="Z152" s="15"/>
      <c r="AA152" s="9"/>
      <c r="AB152" s="11"/>
      <c r="AC152" s="15"/>
      <c r="AD152" s="20">
        <f t="shared" si="10"/>
        <v>0</v>
      </c>
    </row>
    <row r="153" spans="1:30" s="18" customFormat="1" hidden="1">
      <c r="A153" s="16"/>
      <c r="B153" s="16"/>
      <c r="C153"/>
      <c r="E153" s="19"/>
      <c r="F153" s="17"/>
      <c r="G153" s="16"/>
      <c r="H153"/>
      <c r="I153"/>
      <c r="J153" s="8" t="str">
        <f t="shared" si="9"/>
        <v/>
      </c>
      <c r="K153"/>
      <c r="L153"/>
      <c r="M153"/>
      <c r="N153" s="20"/>
      <c r="O153" s="8"/>
      <c r="P153" s="11"/>
      <c r="Q153" s="15"/>
      <c r="R153" s="9"/>
      <c r="S153" s="11"/>
      <c r="T153" s="15"/>
      <c r="U153" s="9"/>
      <c r="V153" s="11"/>
      <c r="W153" s="15"/>
      <c r="X153" s="9"/>
      <c r="Y153" s="11"/>
      <c r="Z153" s="15"/>
      <c r="AA153" s="9"/>
      <c r="AB153" s="11"/>
      <c r="AC153" s="15"/>
      <c r="AD153" s="20">
        <f t="shared" si="10"/>
        <v>0</v>
      </c>
    </row>
    <row r="154" spans="1:30" s="18" customFormat="1" hidden="1">
      <c r="B154" s="16"/>
      <c r="C154"/>
      <c r="F154" s="6"/>
      <c r="G154" s="16"/>
      <c r="H154"/>
      <c r="I154"/>
      <c r="J154" s="8" t="str">
        <f t="shared" si="9"/>
        <v/>
      </c>
      <c r="K154"/>
      <c r="L154"/>
      <c r="M154"/>
      <c r="N154" s="20"/>
      <c r="O154" s="8"/>
      <c r="P154" s="11"/>
      <c r="Q154" s="15"/>
      <c r="R154" s="9"/>
      <c r="S154" s="11"/>
      <c r="T154" s="15"/>
      <c r="U154" s="9"/>
      <c r="V154" s="11"/>
      <c r="W154" s="15"/>
      <c r="X154" s="9"/>
      <c r="Y154" s="11"/>
      <c r="Z154" s="15"/>
      <c r="AA154" s="9"/>
      <c r="AB154" s="11"/>
      <c r="AC154" s="15"/>
      <c r="AD154" s="20">
        <f t="shared" si="10"/>
        <v>0</v>
      </c>
    </row>
    <row r="155" spans="1:30" s="18" customFormat="1" hidden="1">
      <c r="A155" s="16"/>
      <c r="B155" s="16"/>
      <c r="C155"/>
      <c r="F155" s="6"/>
      <c r="G155" s="16"/>
      <c r="I155"/>
      <c r="J155" s="8" t="str">
        <f t="shared" si="9"/>
        <v/>
      </c>
      <c r="K155"/>
      <c r="L155"/>
      <c r="M155"/>
      <c r="N155" s="20"/>
      <c r="O155" s="8"/>
      <c r="P155" s="11"/>
      <c r="Q155" s="15"/>
      <c r="R155" s="9"/>
      <c r="S155" s="11"/>
      <c r="T155" s="15"/>
      <c r="U155" s="9"/>
      <c r="V155" s="11"/>
      <c r="W155" s="15"/>
      <c r="X155" s="9"/>
      <c r="Y155" s="11"/>
      <c r="Z155" s="15"/>
      <c r="AA155" s="9"/>
      <c r="AB155" s="11"/>
      <c r="AC155" s="15"/>
      <c r="AD155" s="20">
        <f t="shared" si="10"/>
        <v>0</v>
      </c>
    </row>
    <row r="156" spans="1:30" s="18" customFormat="1" hidden="1">
      <c r="A156" s="16"/>
      <c r="B156" s="16"/>
      <c r="C156"/>
      <c r="F156" s="6"/>
      <c r="G156" s="16"/>
      <c r="H156"/>
      <c r="I156"/>
      <c r="J156" s="8" t="str">
        <f t="shared" si="9"/>
        <v/>
      </c>
      <c r="K156"/>
      <c r="L156"/>
      <c r="M156"/>
      <c r="N156" s="20"/>
      <c r="O156" s="8"/>
      <c r="P156" s="11"/>
      <c r="Q156" s="15"/>
      <c r="R156" s="9"/>
      <c r="S156" s="11"/>
      <c r="T156" s="15"/>
      <c r="U156" s="9"/>
      <c r="V156" s="11"/>
      <c r="W156" s="15"/>
      <c r="X156" s="9"/>
      <c r="Y156" s="11"/>
      <c r="Z156" s="15"/>
      <c r="AA156" s="9"/>
      <c r="AB156" s="11"/>
      <c r="AC156" s="15"/>
      <c r="AD156" s="20">
        <f t="shared" si="10"/>
        <v>0</v>
      </c>
    </row>
    <row r="157" spans="1:30" s="18" customFormat="1" hidden="1">
      <c r="A157" s="16"/>
      <c r="B157" s="16"/>
      <c r="C157"/>
      <c r="F157" s="6"/>
      <c r="G157" s="16"/>
      <c r="H157"/>
      <c r="I157"/>
      <c r="J157" s="8" t="str">
        <f t="shared" si="9"/>
        <v/>
      </c>
      <c r="K157"/>
      <c r="L157"/>
      <c r="M157"/>
      <c r="N157" s="20"/>
      <c r="O157" s="8"/>
      <c r="P157" s="11"/>
      <c r="Q157" s="15"/>
      <c r="R157" s="9"/>
      <c r="S157" s="11"/>
      <c r="T157" s="15"/>
      <c r="U157" s="9"/>
      <c r="V157" s="11"/>
      <c r="W157" s="15"/>
      <c r="X157" s="9"/>
      <c r="Y157" s="11"/>
      <c r="Z157" s="15"/>
      <c r="AA157" s="9"/>
      <c r="AB157" s="11"/>
      <c r="AC157" s="15"/>
      <c r="AD157" s="20">
        <f t="shared" si="10"/>
        <v>0</v>
      </c>
    </row>
    <row r="158" spans="1:30" s="18" customFormat="1" hidden="1">
      <c r="A158" s="16"/>
      <c r="B158" s="16"/>
      <c r="C158"/>
      <c r="E158" s="19"/>
      <c r="F158" s="6"/>
      <c r="G158" s="16"/>
      <c r="H158"/>
      <c r="I158"/>
      <c r="J158" s="8" t="str">
        <f t="shared" si="9"/>
        <v/>
      </c>
      <c r="K158"/>
      <c r="L158"/>
      <c r="M158"/>
      <c r="N158" s="20"/>
      <c r="O158" s="8"/>
      <c r="P158" s="11"/>
      <c r="Q158" s="15"/>
      <c r="R158" s="9"/>
      <c r="S158" s="11"/>
      <c r="T158" s="15"/>
      <c r="U158" s="9"/>
      <c r="V158" s="11"/>
      <c r="W158" s="15"/>
      <c r="X158" s="9"/>
      <c r="Y158" s="11"/>
      <c r="Z158" s="15"/>
      <c r="AA158" s="9"/>
      <c r="AB158" s="11"/>
      <c r="AC158" s="15"/>
      <c r="AD158" s="20">
        <f t="shared" si="10"/>
        <v>0</v>
      </c>
    </row>
    <row r="159" spans="1:30" s="18" customFormat="1" hidden="1">
      <c r="A159" s="16"/>
      <c r="B159" s="16"/>
      <c r="C159"/>
      <c r="F159" s="17"/>
      <c r="G159" s="16"/>
      <c r="H159"/>
      <c r="I159"/>
      <c r="J159" s="8" t="str">
        <f t="shared" si="9"/>
        <v/>
      </c>
      <c r="K159"/>
      <c r="L159"/>
      <c r="M159"/>
      <c r="N159" s="20"/>
      <c r="O159" s="8"/>
      <c r="P159" s="11"/>
      <c r="Q159" s="15"/>
      <c r="R159" s="9"/>
      <c r="S159" s="11"/>
      <c r="T159" s="15"/>
      <c r="U159" s="9"/>
      <c r="V159" s="11"/>
      <c r="W159" s="15"/>
      <c r="X159" s="9"/>
      <c r="Y159" s="11"/>
      <c r="Z159" s="15"/>
      <c r="AA159" s="9"/>
      <c r="AB159" s="11"/>
      <c r="AC159" s="15"/>
      <c r="AD159" s="20">
        <f t="shared" si="10"/>
        <v>0</v>
      </c>
    </row>
    <row r="160" spans="1:30" hidden="1">
      <c r="A160" s="16"/>
      <c r="B160" s="16"/>
      <c r="D160" s="18"/>
      <c r="E160" s="18"/>
      <c r="F160" s="18"/>
      <c r="G160" s="18"/>
      <c r="J160" s="8" t="str">
        <f t="shared" si="9"/>
        <v/>
      </c>
      <c r="N160" s="20"/>
      <c r="AD160" s="20">
        <f t="shared" si="10"/>
        <v>0</v>
      </c>
    </row>
    <row r="161" spans="2:30" hidden="1">
      <c r="B161" s="5"/>
      <c r="D161" s="18"/>
      <c r="E161" s="18"/>
      <c r="G161" s="16"/>
      <c r="J161" s="8" t="str">
        <f t="shared" si="9"/>
        <v/>
      </c>
      <c r="N161" s="20"/>
      <c r="AD161" s="20">
        <f t="shared" si="10"/>
        <v>0</v>
      </c>
    </row>
    <row r="162" spans="2:30" hidden="1">
      <c r="B162" s="5"/>
      <c r="D162" s="18"/>
      <c r="E162" s="18"/>
      <c r="G162" s="16"/>
      <c r="J162" s="8" t="str">
        <f t="shared" si="9"/>
        <v/>
      </c>
      <c r="N162" s="20"/>
      <c r="AD162" s="20">
        <f t="shared" si="10"/>
        <v>0</v>
      </c>
    </row>
    <row r="163" spans="2:30" hidden="1">
      <c r="B163" s="5"/>
      <c r="D163" s="18"/>
      <c r="E163" s="18"/>
      <c r="F163" s="6"/>
      <c r="G163" s="16"/>
      <c r="J163" s="8" t="str">
        <f t="shared" si="9"/>
        <v/>
      </c>
      <c r="N163" s="20"/>
      <c r="AD163" s="20">
        <f t="shared" si="10"/>
        <v>0</v>
      </c>
    </row>
    <row r="164" spans="2:30" hidden="1">
      <c r="B164" s="5"/>
      <c r="D164" s="18"/>
      <c r="E164" s="18"/>
      <c r="F164" s="6"/>
      <c r="G164" s="16"/>
      <c r="J164" s="8" t="str">
        <f t="shared" si="9"/>
        <v/>
      </c>
      <c r="N164" s="20"/>
      <c r="AD164" s="20">
        <f t="shared" si="10"/>
        <v>0</v>
      </c>
    </row>
    <row r="165" spans="2:30" hidden="1">
      <c r="B165" s="5"/>
      <c r="D165" s="18"/>
      <c r="E165" s="18"/>
      <c r="F165" s="6"/>
      <c r="G165" s="16"/>
      <c r="J165" s="8" t="str">
        <f t="shared" si="9"/>
        <v/>
      </c>
      <c r="N165" s="20"/>
      <c r="AD165" s="20">
        <f t="shared" si="10"/>
        <v>0</v>
      </c>
    </row>
    <row r="166" spans="2:30" hidden="1">
      <c r="B166" s="5"/>
      <c r="D166" s="18"/>
      <c r="F166" s="6"/>
      <c r="G166" s="16"/>
      <c r="J166" s="8" t="str">
        <f t="shared" si="9"/>
        <v/>
      </c>
      <c r="N166" s="20"/>
      <c r="AD166" s="20">
        <f t="shared" si="10"/>
        <v>0</v>
      </c>
    </row>
    <row r="167" spans="2:30" hidden="1">
      <c r="B167" s="5"/>
      <c r="D167" s="18"/>
      <c r="E167" s="18"/>
      <c r="F167" s="6"/>
      <c r="G167" s="16"/>
      <c r="J167" s="8" t="str">
        <f t="shared" si="9"/>
        <v/>
      </c>
      <c r="N167" s="20"/>
      <c r="AD167" s="20">
        <f t="shared" si="10"/>
        <v>0</v>
      </c>
    </row>
    <row r="168" spans="2:30" hidden="1">
      <c r="B168" s="5"/>
      <c r="D168" s="18"/>
      <c r="E168" s="18"/>
      <c r="G168" s="16"/>
      <c r="J168" s="8" t="str">
        <f t="shared" si="9"/>
        <v/>
      </c>
      <c r="N168" s="20"/>
      <c r="AD168" s="20">
        <f t="shared" si="10"/>
        <v>0</v>
      </c>
    </row>
    <row r="169" spans="2:30" hidden="1">
      <c r="B169" s="5"/>
      <c r="D169" s="18"/>
      <c r="E169" s="18"/>
      <c r="G169" s="16"/>
      <c r="J169" s="8" t="str">
        <f t="shared" si="9"/>
        <v/>
      </c>
      <c r="N169" s="20"/>
      <c r="AD169" s="20">
        <f t="shared" si="10"/>
        <v>0</v>
      </c>
    </row>
    <row r="170" spans="2:30" hidden="1">
      <c r="B170" s="5"/>
      <c r="D170" s="18"/>
      <c r="F170" s="6"/>
      <c r="G170" s="16"/>
      <c r="J170" s="8" t="str">
        <f t="shared" si="9"/>
        <v/>
      </c>
      <c r="N170" s="20"/>
      <c r="AD170" s="20">
        <f t="shared" ref="AD170:AD201" si="11">SUM(O170*3,P170*2,Q170,R170*3,S170*2,T170,U170*3,V170*2,W170,X170*3,Y170*2,Z170)</f>
        <v>0</v>
      </c>
    </row>
    <row r="171" spans="2:30" hidden="1">
      <c r="B171" s="5"/>
      <c r="D171" s="18"/>
      <c r="E171" s="18"/>
      <c r="F171" s="17"/>
      <c r="G171" s="16"/>
      <c r="J171" s="8" t="str">
        <f t="shared" si="9"/>
        <v/>
      </c>
      <c r="N171" s="20"/>
      <c r="AD171" s="20">
        <f t="shared" si="11"/>
        <v>0</v>
      </c>
    </row>
    <row r="172" spans="2:30" hidden="1">
      <c r="B172" s="5"/>
      <c r="D172" s="18"/>
      <c r="F172" s="6"/>
      <c r="J172" s="8" t="str">
        <f t="shared" si="9"/>
        <v/>
      </c>
      <c r="N172" s="20"/>
      <c r="AD172" s="20">
        <f t="shared" si="11"/>
        <v>0</v>
      </c>
    </row>
    <row r="173" spans="2:30" hidden="1">
      <c r="B173" s="5"/>
      <c r="D173" s="18"/>
      <c r="F173" s="17"/>
      <c r="J173" s="8" t="str">
        <f t="shared" si="9"/>
        <v/>
      </c>
      <c r="N173" s="20"/>
      <c r="AD173" s="20">
        <f t="shared" si="11"/>
        <v>0</v>
      </c>
    </row>
    <row r="174" spans="2:30" hidden="1">
      <c r="B174" s="5"/>
      <c r="D174" s="18"/>
      <c r="F174" s="6"/>
      <c r="J174" s="8" t="str">
        <f t="shared" si="9"/>
        <v/>
      </c>
      <c r="N174" s="20"/>
      <c r="AD174" s="20">
        <f t="shared" si="11"/>
        <v>0</v>
      </c>
    </row>
    <row r="175" spans="2:30" hidden="1">
      <c r="B175" s="5"/>
      <c r="D175" s="18"/>
      <c r="F175" s="6"/>
      <c r="J175" s="8" t="str">
        <f t="shared" si="9"/>
        <v/>
      </c>
      <c r="N175" s="20"/>
      <c r="AD175" s="20">
        <f t="shared" si="11"/>
        <v>0</v>
      </c>
    </row>
    <row r="176" spans="2:30" hidden="1">
      <c r="B176" s="5"/>
      <c r="D176" s="18"/>
      <c r="F176" s="17"/>
      <c r="J176" s="8" t="str">
        <f t="shared" si="9"/>
        <v/>
      </c>
      <c r="N176" s="20"/>
      <c r="AD176" s="20">
        <f t="shared" si="11"/>
        <v>0</v>
      </c>
    </row>
    <row r="177" spans="1:30" hidden="1">
      <c r="B177" s="5"/>
      <c r="D177" s="18"/>
      <c r="F177" s="6"/>
      <c r="J177" s="8" t="str">
        <f t="shared" si="9"/>
        <v/>
      </c>
      <c r="N177" s="20"/>
      <c r="AD177" s="20">
        <f t="shared" si="11"/>
        <v>0</v>
      </c>
    </row>
    <row r="178" spans="1:30" hidden="1">
      <c r="B178" s="5"/>
      <c r="D178" s="18"/>
      <c r="F178" s="6"/>
      <c r="J178" s="8" t="str">
        <f t="shared" si="9"/>
        <v/>
      </c>
      <c r="N178" s="20"/>
      <c r="AD178" s="20">
        <f t="shared" si="11"/>
        <v>0</v>
      </c>
    </row>
    <row r="179" spans="1:30" hidden="1">
      <c r="B179" s="5"/>
      <c r="D179" s="18"/>
      <c r="F179" s="6"/>
      <c r="J179" s="8" t="str">
        <f t="shared" si="9"/>
        <v/>
      </c>
      <c r="N179" s="20"/>
      <c r="AD179" s="20">
        <f t="shared" si="11"/>
        <v>0</v>
      </c>
    </row>
    <row r="180" spans="1:30" hidden="1">
      <c r="B180" s="5"/>
      <c r="D180" s="18"/>
      <c r="F180" s="6"/>
      <c r="J180" s="8" t="str">
        <f t="shared" si="9"/>
        <v/>
      </c>
      <c r="N180" s="20"/>
      <c r="AD180" s="20">
        <f t="shared" si="11"/>
        <v>0</v>
      </c>
    </row>
    <row r="181" spans="1:30" hidden="1">
      <c r="B181" s="5"/>
      <c r="D181" s="18"/>
      <c r="F181" s="6"/>
      <c r="J181" s="8" t="str">
        <f t="shared" si="9"/>
        <v/>
      </c>
      <c r="N181" s="20"/>
      <c r="AD181" s="20">
        <f t="shared" si="11"/>
        <v>0</v>
      </c>
    </row>
    <row r="182" spans="1:30" hidden="1">
      <c r="B182" s="5"/>
      <c r="D182" s="18"/>
      <c r="F182" s="6"/>
      <c r="J182" s="8" t="str">
        <f t="shared" si="9"/>
        <v/>
      </c>
      <c r="N182" s="20"/>
      <c r="AD182" s="20">
        <f t="shared" si="11"/>
        <v>0</v>
      </c>
    </row>
    <row r="183" spans="1:30" hidden="1">
      <c r="B183" s="5"/>
      <c r="D183" s="18"/>
      <c r="F183" s="6"/>
      <c r="J183" s="8" t="str">
        <f t="shared" si="9"/>
        <v/>
      </c>
      <c r="N183" s="20"/>
      <c r="AD183" s="20">
        <f t="shared" si="11"/>
        <v>0</v>
      </c>
    </row>
    <row r="184" spans="1:30" hidden="1">
      <c r="B184" s="5"/>
      <c r="D184" s="18"/>
      <c r="F184" s="6"/>
      <c r="J184" s="8" t="str">
        <f t="shared" si="9"/>
        <v/>
      </c>
      <c r="N184" s="20"/>
      <c r="AD184" s="20">
        <f t="shared" si="11"/>
        <v>0</v>
      </c>
    </row>
    <row r="185" spans="1:30" hidden="1">
      <c r="A185" s="23"/>
      <c r="B185" s="5"/>
      <c r="C185" s="31"/>
      <c r="D185" s="18"/>
      <c r="J185" s="8" t="str">
        <f t="shared" si="9"/>
        <v/>
      </c>
      <c r="N185" s="20"/>
      <c r="AD185" s="20">
        <f t="shared" si="11"/>
        <v>0</v>
      </c>
    </row>
    <row r="186" spans="1:30" hidden="1">
      <c r="B186" s="5"/>
      <c r="C186" s="21"/>
      <c r="D186" s="18"/>
      <c r="F186" s="6"/>
      <c r="J186" s="8" t="str">
        <f t="shared" si="9"/>
        <v/>
      </c>
      <c r="N186" s="20"/>
      <c r="AD186" s="20">
        <f t="shared" si="11"/>
        <v>0</v>
      </c>
    </row>
    <row r="187" spans="1:30" hidden="1">
      <c r="B187" s="5"/>
      <c r="C187" s="21"/>
      <c r="D187" s="18"/>
      <c r="F187" s="6"/>
      <c r="J187" s="8" t="str">
        <f t="shared" si="9"/>
        <v/>
      </c>
      <c r="N187" s="20"/>
      <c r="AD187" s="20">
        <f t="shared" si="11"/>
        <v>0</v>
      </c>
    </row>
    <row r="188" spans="1:30" hidden="1">
      <c r="B188" s="5"/>
      <c r="C188" s="21"/>
      <c r="D188" s="18"/>
      <c r="J188" s="8" t="str">
        <f t="shared" si="9"/>
        <v/>
      </c>
      <c r="N188" s="20"/>
      <c r="AD188" s="20">
        <f t="shared" si="11"/>
        <v>0</v>
      </c>
    </row>
    <row r="189" spans="1:30" hidden="1">
      <c r="B189" s="5"/>
      <c r="C189" s="21"/>
      <c r="D189" s="18"/>
      <c r="F189" s="6"/>
      <c r="J189" s="8" t="str">
        <f t="shared" si="9"/>
        <v/>
      </c>
      <c r="N189" s="20"/>
      <c r="AD189" s="20">
        <f t="shared" si="11"/>
        <v>0</v>
      </c>
    </row>
    <row r="190" spans="1:30" hidden="1">
      <c r="B190" s="5"/>
      <c r="C190" s="21"/>
      <c r="D190" s="18"/>
      <c r="F190" s="6"/>
      <c r="J190" s="8" t="str">
        <f t="shared" si="9"/>
        <v/>
      </c>
      <c r="N190" s="20"/>
      <c r="AD190" s="20">
        <f t="shared" si="11"/>
        <v>0</v>
      </c>
    </row>
    <row r="191" spans="1:30" hidden="1">
      <c r="B191" s="5"/>
      <c r="C191" s="21"/>
      <c r="D191" s="18"/>
      <c r="F191" s="6"/>
      <c r="J191" s="8" t="str">
        <f t="shared" si="9"/>
        <v/>
      </c>
      <c r="N191" s="20"/>
      <c r="AD191" s="20">
        <f t="shared" si="11"/>
        <v>0</v>
      </c>
    </row>
    <row r="192" spans="1:30" hidden="1">
      <c r="B192" s="5"/>
      <c r="C192" s="21"/>
      <c r="D192" s="18"/>
      <c r="F192" s="6"/>
      <c r="J192" s="8" t="str">
        <f t="shared" si="9"/>
        <v/>
      </c>
      <c r="N192" s="20"/>
      <c r="AD192" s="20">
        <f t="shared" si="11"/>
        <v>0</v>
      </c>
    </row>
    <row r="193" spans="2:30" hidden="1">
      <c r="B193" s="5"/>
      <c r="C193" s="21"/>
      <c r="D193" s="18"/>
      <c r="F193" s="6"/>
      <c r="J193" s="8" t="str">
        <f t="shared" si="9"/>
        <v/>
      </c>
      <c r="N193" s="20"/>
      <c r="AD193" s="20">
        <f t="shared" si="11"/>
        <v>0</v>
      </c>
    </row>
    <row r="194" spans="2:30" hidden="1">
      <c r="B194" s="5"/>
      <c r="D194" s="18"/>
      <c r="J194" s="8" t="str">
        <f t="shared" ref="J194:J237" si="12">IF(AND(E194&gt;=4,E194&lt;=8),"Micro "&amp;D194,IF(AND(E194&gt;=9,E194&lt;=13),"Youth "&amp;D194,IF(AND(E194&gt;=14,E194&lt;=17),"Junior "&amp;D194,IF(AND(E194&gt;=18),"Senior "&amp;D194,""))))</f>
        <v/>
      </c>
      <c r="N194" s="20"/>
      <c r="AD194" s="20">
        <f t="shared" si="11"/>
        <v>0</v>
      </c>
    </row>
    <row r="195" spans="2:30" hidden="1">
      <c r="B195" s="5"/>
      <c r="D195" s="18"/>
      <c r="F195" s="6"/>
      <c r="J195" s="8" t="str">
        <f t="shared" si="12"/>
        <v/>
      </c>
      <c r="N195" s="20"/>
      <c r="AD195" s="20">
        <f t="shared" si="11"/>
        <v>0</v>
      </c>
    </row>
    <row r="196" spans="2:30" hidden="1">
      <c r="B196" s="5"/>
      <c r="D196" s="18"/>
      <c r="F196" s="17"/>
      <c r="J196" s="8" t="str">
        <f t="shared" si="12"/>
        <v/>
      </c>
      <c r="N196" s="20"/>
      <c r="AD196" s="20">
        <f t="shared" si="11"/>
        <v>0</v>
      </c>
    </row>
    <row r="197" spans="2:30" hidden="1">
      <c r="B197" s="5"/>
      <c r="D197" s="18"/>
      <c r="F197" s="17"/>
      <c r="J197" s="8" t="str">
        <f t="shared" si="12"/>
        <v/>
      </c>
      <c r="N197" s="20"/>
      <c r="AD197" s="20">
        <f t="shared" si="11"/>
        <v>0</v>
      </c>
    </row>
    <row r="198" spans="2:30" hidden="1">
      <c r="B198" s="5"/>
      <c r="D198" s="18"/>
      <c r="F198" s="6"/>
      <c r="J198" s="8" t="str">
        <f t="shared" si="12"/>
        <v/>
      </c>
      <c r="N198" s="20"/>
      <c r="AD198" s="20">
        <f t="shared" si="11"/>
        <v>0</v>
      </c>
    </row>
    <row r="199" spans="2:30" hidden="1">
      <c r="B199" s="5"/>
      <c r="D199" s="18"/>
      <c r="F199" s="6"/>
      <c r="J199" s="8" t="str">
        <f t="shared" si="12"/>
        <v/>
      </c>
      <c r="N199" s="20"/>
      <c r="AD199" s="20">
        <f t="shared" si="11"/>
        <v>0</v>
      </c>
    </row>
    <row r="200" spans="2:30" hidden="1">
      <c r="B200" s="5"/>
      <c r="C200" s="22"/>
      <c r="D200" s="18"/>
      <c r="F200" s="17"/>
      <c r="J200" s="8" t="str">
        <f t="shared" si="12"/>
        <v/>
      </c>
      <c r="N200" s="20"/>
      <c r="AD200" s="20">
        <f t="shared" si="11"/>
        <v>0</v>
      </c>
    </row>
    <row r="201" spans="2:30" hidden="1">
      <c r="B201" s="5"/>
      <c r="C201" s="22"/>
      <c r="D201" s="18"/>
      <c r="F201" s="17"/>
      <c r="J201" s="8" t="str">
        <f t="shared" si="12"/>
        <v/>
      </c>
      <c r="N201" s="20"/>
      <c r="AD201" s="20">
        <f t="shared" si="11"/>
        <v>0</v>
      </c>
    </row>
    <row r="202" spans="2:30" hidden="1">
      <c r="B202" s="5"/>
      <c r="C202" s="22"/>
      <c r="D202" s="18"/>
      <c r="F202" s="6"/>
      <c r="J202" s="8" t="str">
        <f t="shared" si="12"/>
        <v/>
      </c>
      <c r="N202" s="20"/>
      <c r="AD202" s="20">
        <f t="shared" ref="AD202:AD236" si="13">SUM(O202*3,P202*2,Q202,R202*3,S202*2,T202,U202*3,V202*2,W202,X202*3,Y202*2,Z202)</f>
        <v>0</v>
      </c>
    </row>
    <row r="203" spans="2:30" hidden="1">
      <c r="B203" s="5"/>
      <c r="C203" s="22"/>
      <c r="D203" s="18"/>
      <c r="F203" s="6"/>
      <c r="J203" s="8" t="str">
        <f t="shared" si="12"/>
        <v/>
      </c>
      <c r="N203" s="20"/>
      <c r="AD203" s="20">
        <f t="shared" si="13"/>
        <v>0</v>
      </c>
    </row>
    <row r="204" spans="2:30" hidden="1">
      <c r="J204" s="8" t="str">
        <f t="shared" si="12"/>
        <v/>
      </c>
      <c r="N204" s="20"/>
      <c r="AD204" s="20">
        <f t="shared" si="13"/>
        <v>0</v>
      </c>
    </row>
    <row r="205" spans="2:30" hidden="1">
      <c r="J205" s="8" t="str">
        <f t="shared" si="12"/>
        <v/>
      </c>
      <c r="N205" s="20"/>
      <c r="AD205" s="20">
        <f t="shared" si="13"/>
        <v>0</v>
      </c>
    </row>
    <row r="206" spans="2:30" hidden="1">
      <c r="J206" s="8" t="str">
        <f t="shared" si="12"/>
        <v/>
      </c>
      <c r="N206" s="20"/>
      <c r="AD206" s="20">
        <f t="shared" si="13"/>
        <v>0</v>
      </c>
    </row>
    <row r="207" spans="2:30" hidden="1">
      <c r="J207" s="8" t="str">
        <f t="shared" si="12"/>
        <v/>
      </c>
      <c r="N207" s="20"/>
      <c r="AD207" s="20">
        <f t="shared" si="13"/>
        <v>0</v>
      </c>
    </row>
    <row r="208" spans="2:30" hidden="1">
      <c r="J208" s="8" t="str">
        <f t="shared" si="12"/>
        <v/>
      </c>
      <c r="N208" s="20"/>
      <c r="AD208" s="20">
        <f t="shared" si="13"/>
        <v>0</v>
      </c>
    </row>
    <row r="209" spans="1:30" hidden="1">
      <c r="J209" s="8" t="str">
        <f t="shared" si="12"/>
        <v/>
      </c>
      <c r="N209" s="20"/>
      <c r="AD209" s="20">
        <f t="shared" si="13"/>
        <v>0</v>
      </c>
    </row>
    <row r="210" spans="1:30" hidden="1">
      <c r="J210" s="8" t="str">
        <f t="shared" si="12"/>
        <v/>
      </c>
      <c r="N210" s="20"/>
      <c r="AD210" s="20">
        <f t="shared" si="13"/>
        <v>0</v>
      </c>
    </row>
    <row r="211" spans="1:30" hidden="1">
      <c r="B211" s="5"/>
      <c r="D211" s="18"/>
      <c r="E211" s="18"/>
      <c r="F211" s="6"/>
      <c r="G211" s="16"/>
      <c r="J211" s="8" t="str">
        <f t="shared" si="12"/>
        <v/>
      </c>
      <c r="AD211" s="20">
        <f t="shared" si="13"/>
        <v>0</v>
      </c>
    </row>
    <row r="212" spans="1:30" hidden="1">
      <c r="A212" s="23"/>
      <c r="J212" s="8" t="str">
        <f t="shared" si="12"/>
        <v/>
      </c>
      <c r="AD212" s="20">
        <f t="shared" si="13"/>
        <v>0</v>
      </c>
    </row>
    <row r="213" spans="1:30" hidden="1">
      <c r="A213" s="23"/>
      <c r="J213" s="8" t="str">
        <f t="shared" si="12"/>
        <v/>
      </c>
      <c r="N213" s="20"/>
      <c r="AD213" s="20">
        <f t="shared" si="13"/>
        <v>0</v>
      </c>
    </row>
    <row r="214" spans="1:30" hidden="1">
      <c r="B214" s="5"/>
      <c r="D214" s="18"/>
      <c r="F214" s="6"/>
      <c r="J214" s="8" t="str">
        <f t="shared" si="12"/>
        <v/>
      </c>
      <c r="AD214" s="20">
        <f t="shared" si="13"/>
        <v>0</v>
      </c>
    </row>
    <row r="215" spans="1:30" hidden="1">
      <c r="F215" s="6"/>
      <c r="J215" s="8" t="str">
        <f t="shared" si="12"/>
        <v/>
      </c>
      <c r="N215" s="20"/>
      <c r="AD215" s="20">
        <f t="shared" si="13"/>
        <v>0</v>
      </c>
    </row>
    <row r="216" spans="1:30" hidden="1">
      <c r="B216" s="5"/>
      <c r="D216" s="18"/>
      <c r="F216" s="6"/>
      <c r="G216" s="16"/>
      <c r="J216" s="8" t="str">
        <f t="shared" si="12"/>
        <v/>
      </c>
      <c r="N216" s="20"/>
      <c r="AD216" s="20">
        <f t="shared" si="13"/>
        <v>0</v>
      </c>
    </row>
    <row r="217" spans="1:30" hidden="1">
      <c r="B217" s="5"/>
      <c r="D217" s="18"/>
      <c r="F217" s="6"/>
      <c r="G217" s="16"/>
      <c r="J217" s="8" t="str">
        <f t="shared" si="12"/>
        <v/>
      </c>
      <c r="AD217" s="20">
        <f t="shared" si="13"/>
        <v>0</v>
      </c>
    </row>
    <row r="218" spans="1:30" hidden="1">
      <c r="J218" s="8" t="str">
        <f t="shared" si="12"/>
        <v/>
      </c>
      <c r="AD218" s="20">
        <f t="shared" si="13"/>
        <v>0</v>
      </c>
    </row>
    <row r="219" spans="1:30" hidden="1">
      <c r="J219" s="8" t="str">
        <f t="shared" si="12"/>
        <v/>
      </c>
      <c r="AD219" s="20">
        <f t="shared" si="13"/>
        <v>0</v>
      </c>
    </row>
    <row r="220" spans="1:30" hidden="1">
      <c r="J220" s="8" t="str">
        <f t="shared" si="12"/>
        <v/>
      </c>
      <c r="AD220" s="20">
        <f t="shared" si="13"/>
        <v>0</v>
      </c>
    </row>
    <row r="221" spans="1:30" hidden="1">
      <c r="J221" s="8" t="str">
        <f t="shared" si="12"/>
        <v/>
      </c>
      <c r="AD221" s="20">
        <f t="shared" si="13"/>
        <v>0</v>
      </c>
    </row>
    <row r="222" spans="1:30" hidden="1">
      <c r="J222" s="8" t="str">
        <f t="shared" si="12"/>
        <v/>
      </c>
      <c r="AD222" s="20">
        <f t="shared" si="13"/>
        <v>0</v>
      </c>
    </row>
    <row r="223" spans="1:30" hidden="1">
      <c r="J223" s="8" t="str">
        <f t="shared" si="12"/>
        <v/>
      </c>
      <c r="AD223" s="20">
        <f t="shared" si="13"/>
        <v>0</v>
      </c>
    </row>
    <row r="224" spans="1:30" hidden="1">
      <c r="J224" s="8" t="str">
        <f t="shared" si="12"/>
        <v/>
      </c>
      <c r="AD224" s="20">
        <f t="shared" si="13"/>
        <v>0</v>
      </c>
    </row>
    <row r="225" spans="10:30" hidden="1">
      <c r="J225" s="8" t="str">
        <f t="shared" si="12"/>
        <v/>
      </c>
      <c r="AD225" s="20">
        <f t="shared" si="13"/>
        <v>0</v>
      </c>
    </row>
    <row r="226" spans="10:30" hidden="1">
      <c r="J226" s="8" t="str">
        <f t="shared" si="12"/>
        <v/>
      </c>
      <c r="AD226" s="20">
        <f t="shared" si="13"/>
        <v>0</v>
      </c>
    </row>
    <row r="227" spans="10:30" hidden="1">
      <c r="J227" s="8" t="str">
        <f t="shared" si="12"/>
        <v/>
      </c>
      <c r="AD227" s="20">
        <f t="shared" si="13"/>
        <v>0</v>
      </c>
    </row>
    <row r="228" spans="10:30" hidden="1">
      <c r="J228" s="8" t="str">
        <f t="shared" si="12"/>
        <v/>
      </c>
      <c r="AD228" s="20">
        <f t="shared" si="13"/>
        <v>0</v>
      </c>
    </row>
    <row r="229" spans="10:30" hidden="1">
      <c r="J229" s="8" t="str">
        <f t="shared" si="12"/>
        <v/>
      </c>
      <c r="AD229" s="20">
        <f t="shared" si="13"/>
        <v>0</v>
      </c>
    </row>
    <row r="230" spans="10:30" hidden="1">
      <c r="J230" s="8" t="str">
        <f t="shared" si="12"/>
        <v/>
      </c>
      <c r="AD230" s="20">
        <f t="shared" si="13"/>
        <v>0</v>
      </c>
    </row>
    <row r="231" spans="10:30" hidden="1">
      <c r="J231" s="8" t="str">
        <f t="shared" si="12"/>
        <v/>
      </c>
      <c r="AD231" s="20">
        <f t="shared" si="13"/>
        <v>0</v>
      </c>
    </row>
    <row r="232" spans="10:30" hidden="1">
      <c r="J232" s="8" t="str">
        <f t="shared" si="12"/>
        <v/>
      </c>
      <c r="AD232" s="20">
        <f t="shared" si="13"/>
        <v>0</v>
      </c>
    </row>
    <row r="233" spans="10:30" hidden="1">
      <c r="J233" s="8" t="str">
        <f t="shared" si="12"/>
        <v/>
      </c>
      <c r="AD233" s="20">
        <f t="shared" si="13"/>
        <v>0</v>
      </c>
    </row>
    <row r="234" spans="10:30" hidden="1">
      <c r="J234" s="8" t="str">
        <f t="shared" si="12"/>
        <v/>
      </c>
      <c r="AD234" s="20">
        <f t="shared" si="13"/>
        <v>0</v>
      </c>
    </row>
    <row r="235" spans="10:30" hidden="1">
      <c r="J235" s="8" t="str">
        <f t="shared" si="12"/>
        <v/>
      </c>
      <c r="AD235" s="20">
        <f t="shared" si="13"/>
        <v>0</v>
      </c>
    </row>
    <row r="236" spans="10:30" hidden="1">
      <c r="J236" s="8" t="str">
        <f t="shared" si="12"/>
        <v/>
      </c>
      <c r="AD236" s="20">
        <f t="shared" si="13"/>
        <v>0</v>
      </c>
    </row>
    <row r="237" spans="10:30" hidden="1">
      <c r="J237" s="8" t="str">
        <f t="shared" si="12"/>
        <v/>
      </c>
      <c r="N237" s="20"/>
    </row>
    <row r="238" spans="10:30" hidden="1">
      <c r="N238" s="20"/>
    </row>
    <row r="239" spans="10:30" hidden="1">
      <c r="N239" s="20"/>
    </row>
    <row r="240" spans="10:30" hidden="1"/>
    <row r="241" spans="10:10" hidden="1">
      <c r="J241" s="8" t="str">
        <f t="shared" ref="J241:J272" si="14">IF(AND(E241&gt;=4,E241&lt;=8),"Micro "&amp;D241,IF(AND(E241&gt;=9,E241&lt;=13),"Youth "&amp;D241,IF(AND(E241&gt;=14,E241&lt;=17),"Junior "&amp;D241,IF(AND(E241&gt;=18),"Senior "&amp;D241,""))))</f>
        <v/>
      </c>
    </row>
    <row r="242" spans="10:10" hidden="1">
      <c r="J242" s="8" t="str">
        <f t="shared" si="14"/>
        <v/>
      </c>
    </row>
    <row r="243" spans="10:10" hidden="1">
      <c r="J243" s="8" t="str">
        <f t="shared" si="14"/>
        <v/>
      </c>
    </row>
    <row r="244" spans="10:10" hidden="1">
      <c r="J244" s="8" t="str">
        <f t="shared" si="14"/>
        <v/>
      </c>
    </row>
    <row r="245" spans="10:10" hidden="1">
      <c r="J245" s="8" t="str">
        <f t="shared" si="14"/>
        <v/>
      </c>
    </row>
    <row r="246" spans="10:10" hidden="1">
      <c r="J246" s="8" t="str">
        <f t="shared" si="14"/>
        <v/>
      </c>
    </row>
    <row r="247" spans="10:10" hidden="1">
      <c r="J247" s="8" t="str">
        <f t="shared" si="14"/>
        <v/>
      </c>
    </row>
    <row r="248" spans="10:10" hidden="1">
      <c r="J248" s="8" t="str">
        <f t="shared" si="14"/>
        <v/>
      </c>
    </row>
    <row r="249" spans="10:10" hidden="1">
      <c r="J249" s="8" t="str">
        <f t="shared" si="14"/>
        <v/>
      </c>
    </row>
    <row r="250" spans="10:10" hidden="1">
      <c r="J250" s="8" t="str">
        <f t="shared" si="14"/>
        <v/>
      </c>
    </row>
    <row r="251" spans="10:10" hidden="1">
      <c r="J251" s="8" t="str">
        <f t="shared" si="14"/>
        <v/>
      </c>
    </row>
    <row r="252" spans="10:10" hidden="1">
      <c r="J252" s="8" t="str">
        <f t="shared" si="14"/>
        <v/>
      </c>
    </row>
    <row r="253" spans="10:10" hidden="1">
      <c r="J253" s="8" t="str">
        <f t="shared" si="14"/>
        <v/>
      </c>
    </row>
    <row r="254" spans="10:10" hidden="1">
      <c r="J254" s="8" t="str">
        <f t="shared" si="14"/>
        <v/>
      </c>
    </row>
    <row r="255" spans="10:10" hidden="1">
      <c r="J255" s="8" t="str">
        <f t="shared" si="14"/>
        <v/>
      </c>
    </row>
    <row r="256" spans="10:10" hidden="1">
      <c r="J256" s="8" t="str">
        <f t="shared" si="14"/>
        <v/>
      </c>
    </row>
    <row r="257" spans="10:10" hidden="1">
      <c r="J257" s="8" t="str">
        <f t="shared" si="14"/>
        <v/>
      </c>
    </row>
    <row r="258" spans="10:10" hidden="1">
      <c r="J258" s="8" t="str">
        <f t="shared" si="14"/>
        <v/>
      </c>
    </row>
    <row r="259" spans="10:10" hidden="1">
      <c r="J259" s="8" t="str">
        <f t="shared" si="14"/>
        <v/>
      </c>
    </row>
    <row r="260" spans="10:10" hidden="1">
      <c r="J260" s="8" t="str">
        <f t="shared" si="14"/>
        <v/>
      </c>
    </row>
    <row r="261" spans="10:10" hidden="1">
      <c r="J261" s="8" t="str">
        <f t="shared" si="14"/>
        <v/>
      </c>
    </row>
    <row r="262" spans="10:10" hidden="1">
      <c r="J262" s="8" t="str">
        <f t="shared" si="14"/>
        <v/>
      </c>
    </row>
    <row r="263" spans="10:10" hidden="1">
      <c r="J263" s="8" t="str">
        <f t="shared" si="14"/>
        <v/>
      </c>
    </row>
    <row r="264" spans="10:10" hidden="1">
      <c r="J264" s="8" t="str">
        <f t="shared" si="14"/>
        <v/>
      </c>
    </row>
    <row r="265" spans="10:10" hidden="1">
      <c r="J265" s="8" t="str">
        <f t="shared" si="14"/>
        <v/>
      </c>
    </row>
    <row r="266" spans="10:10" hidden="1">
      <c r="J266" s="8" t="str">
        <f t="shared" si="14"/>
        <v/>
      </c>
    </row>
    <row r="267" spans="10:10" hidden="1">
      <c r="J267" s="8" t="str">
        <f t="shared" si="14"/>
        <v/>
      </c>
    </row>
    <row r="268" spans="10:10" hidden="1">
      <c r="J268" s="8" t="str">
        <f t="shared" si="14"/>
        <v/>
      </c>
    </row>
    <row r="269" spans="10:10" hidden="1">
      <c r="J269" s="8" t="str">
        <f t="shared" si="14"/>
        <v/>
      </c>
    </row>
    <row r="270" spans="10:10" hidden="1">
      <c r="J270" s="8" t="str">
        <f t="shared" si="14"/>
        <v/>
      </c>
    </row>
    <row r="271" spans="10:10" hidden="1">
      <c r="J271" s="8" t="str">
        <f t="shared" si="14"/>
        <v/>
      </c>
    </row>
    <row r="272" spans="10:10" hidden="1">
      <c r="J272" s="8" t="str">
        <f t="shared" si="14"/>
        <v/>
      </c>
    </row>
    <row r="273" spans="10:10" hidden="1">
      <c r="J273" s="8" t="str">
        <f t="shared" ref="J273:J304" si="15">IF(AND(E273&gt;=4,E273&lt;=8),"Micro "&amp;D273,IF(AND(E273&gt;=9,E273&lt;=13),"Youth "&amp;D273,IF(AND(E273&gt;=14,E273&lt;=17),"Junior "&amp;D273,IF(AND(E273&gt;=18),"Senior "&amp;D273,""))))</f>
        <v/>
      </c>
    </row>
    <row r="274" spans="10:10" hidden="1">
      <c r="J274" s="8" t="str">
        <f t="shared" si="15"/>
        <v/>
      </c>
    </row>
    <row r="275" spans="10:10" hidden="1">
      <c r="J275" s="8" t="str">
        <f t="shared" si="15"/>
        <v/>
      </c>
    </row>
    <row r="276" spans="10:10" hidden="1">
      <c r="J276" s="8" t="str">
        <f t="shared" si="15"/>
        <v/>
      </c>
    </row>
    <row r="277" spans="10:10" hidden="1">
      <c r="J277" s="8" t="str">
        <f t="shared" si="15"/>
        <v/>
      </c>
    </row>
    <row r="278" spans="10:10" hidden="1">
      <c r="J278" s="8" t="str">
        <f t="shared" si="15"/>
        <v/>
      </c>
    </row>
    <row r="279" spans="10:10" hidden="1">
      <c r="J279" s="8" t="str">
        <f t="shared" si="15"/>
        <v/>
      </c>
    </row>
    <row r="280" spans="10:10" hidden="1">
      <c r="J280" s="8" t="str">
        <f t="shared" si="15"/>
        <v/>
      </c>
    </row>
    <row r="281" spans="10:10" hidden="1">
      <c r="J281" s="8" t="str">
        <f t="shared" si="15"/>
        <v/>
      </c>
    </row>
    <row r="282" spans="10:10" hidden="1">
      <c r="J282" s="8" t="str">
        <f t="shared" si="15"/>
        <v/>
      </c>
    </row>
    <row r="283" spans="10:10" hidden="1">
      <c r="J283" s="8" t="str">
        <f t="shared" si="15"/>
        <v/>
      </c>
    </row>
    <row r="284" spans="10:10" hidden="1">
      <c r="J284" s="8" t="str">
        <f t="shared" si="15"/>
        <v/>
      </c>
    </row>
    <row r="285" spans="10:10" hidden="1">
      <c r="J285" s="8" t="str">
        <f t="shared" si="15"/>
        <v/>
      </c>
    </row>
    <row r="286" spans="10:10" hidden="1">
      <c r="J286" s="8" t="str">
        <f t="shared" si="15"/>
        <v/>
      </c>
    </row>
    <row r="287" spans="10:10" hidden="1">
      <c r="J287" s="8" t="str">
        <f t="shared" si="15"/>
        <v/>
      </c>
    </row>
    <row r="288" spans="10:10" hidden="1">
      <c r="J288" s="8" t="str">
        <f t="shared" si="15"/>
        <v/>
      </c>
    </row>
    <row r="289" spans="10:10" hidden="1">
      <c r="J289" s="8" t="str">
        <f t="shared" si="15"/>
        <v/>
      </c>
    </row>
    <row r="290" spans="10:10" hidden="1">
      <c r="J290" s="8" t="str">
        <f t="shared" si="15"/>
        <v/>
      </c>
    </row>
    <row r="291" spans="10:10" hidden="1">
      <c r="J291" s="8" t="str">
        <f t="shared" si="15"/>
        <v/>
      </c>
    </row>
    <row r="292" spans="10:10" hidden="1">
      <c r="J292" s="8" t="str">
        <f t="shared" si="15"/>
        <v/>
      </c>
    </row>
    <row r="293" spans="10:10" hidden="1">
      <c r="J293" s="8" t="str">
        <f t="shared" si="15"/>
        <v/>
      </c>
    </row>
    <row r="294" spans="10:10" hidden="1">
      <c r="J294" s="8" t="str">
        <f t="shared" si="15"/>
        <v/>
      </c>
    </row>
    <row r="295" spans="10:10" hidden="1">
      <c r="J295" s="8" t="str">
        <f t="shared" si="15"/>
        <v/>
      </c>
    </row>
    <row r="296" spans="10:10" hidden="1">
      <c r="J296" s="8" t="str">
        <f t="shared" si="15"/>
        <v/>
      </c>
    </row>
    <row r="297" spans="10:10" hidden="1">
      <c r="J297" s="8" t="str">
        <f t="shared" si="15"/>
        <v/>
      </c>
    </row>
    <row r="298" spans="10:10" hidden="1">
      <c r="J298" s="8" t="str">
        <f t="shared" si="15"/>
        <v/>
      </c>
    </row>
    <row r="299" spans="10:10" hidden="1">
      <c r="J299" s="8" t="str">
        <f t="shared" si="15"/>
        <v/>
      </c>
    </row>
    <row r="300" spans="10:10" hidden="1">
      <c r="J300" s="8" t="str">
        <f t="shared" si="15"/>
        <v/>
      </c>
    </row>
    <row r="301" spans="10:10" hidden="1">
      <c r="J301" s="8" t="str">
        <f t="shared" si="15"/>
        <v/>
      </c>
    </row>
    <row r="302" spans="10:10" hidden="1">
      <c r="J302" s="8" t="str">
        <f t="shared" si="15"/>
        <v/>
      </c>
    </row>
    <row r="303" spans="10:10" hidden="1">
      <c r="J303" s="8" t="str">
        <f t="shared" si="15"/>
        <v/>
      </c>
    </row>
    <row r="304" spans="10:10" hidden="1">
      <c r="J304" s="8" t="str">
        <f t="shared" si="15"/>
        <v/>
      </c>
    </row>
    <row r="305" spans="10:10" hidden="1">
      <c r="J305" s="8" t="str">
        <f t="shared" ref="J305:J315" si="16">IF(AND(E305&gt;=4,E305&lt;=8),"Micro "&amp;D305,IF(AND(E305&gt;=9,E305&lt;=13),"Youth "&amp;D305,IF(AND(E305&gt;=14,E305&lt;=17),"Junior "&amp;D305,IF(AND(E305&gt;=18),"Senior "&amp;D305,""))))</f>
        <v/>
      </c>
    </row>
    <row r="306" spans="10:10" hidden="1">
      <c r="J306" s="8" t="str">
        <f t="shared" si="16"/>
        <v/>
      </c>
    </row>
    <row r="307" spans="10:10" hidden="1">
      <c r="J307" s="8" t="str">
        <f t="shared" si="16"/>
        <v/>
      </c>
    </row>
    <row r="308" spans="10:10" hidden="1">
      <c r="J308" s="8" t="str">
        <f t="shared" si="16"/>
        <v/>
      </c>
    </row>
    <row r="309" spans="10:10" hidden="1">
      <c r="J309" s="8" t="str">
        <f t="shared" si="16"/>
        <v/>
      </c>
    </row>
    <row r="310" spans="10:10" hidden="1">
      <c r="J310" s="8" t="str">
        <f t="shared" si="16"/>
        <v/>
      </c>
    </row>
    <row r="311" spans="10:10" hidden="1">
      <c r="J311" s="8" t="str">
        <f t="shared" si="16"/>
        <v/>
      </c>
    </row>
    <row r="312" spans="10:10" hidden="1">
      <c r="J312" s="8" t="str">
        <f t="shared" si="16"/>
        <v/>
      </c>
    </row>
    <row r="313" spans="10:10" hidden="1">
      <c r="J313" s="8" t="str">
        <f t="shared" si="16"/>
        <v/>
      </c>
    </row>
    <row r="314" spans="10:10" hidden="1">
      <c r="J314" s="8" t="str">
        <f t="shared" si="16"/>
        <v/>
      </c>
    </row>
    <row r="315" spans="10:10" hidden="1">
      <c r="J315" s="8" t="str">
        <f t="shared" si="16"/>
        <v/>
      </c>
    </row>
  </sheetData>
  <autoFilter ref="A1:AD315">
    <filterColumn colId="9">
      <filters>
        <filter val="Youth Female"/>
      </filters>
    </filterColumn>
    <sortState ref="A2:AD108">
      <sortCondition descending="1" ref="AD1:AD315"/>
    </sortState>
  </autoFilter>
  <dataValidations count="2">
    <dataValidation type="textLength" allowBlank="1" showInputMessage="1" showErrorMessage="1" errorTitle="Wrong name!" error="Please enter name and surname." sqref="A35:A85 A89:A101 A103:A152">
      <formula1>4</formula1>
      <formula2>30</formula2>
    </dataValidation>
    <dataValidation type="textLength" allowBlank="1" showDropDown="1" showInputMessage="1" showErrorMessage="1" errorTitle="Wrong name!" error="Please enter name and surname." sqref="A86:A88">
      <formula1>4</formula1>
      <formula2>30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workbookViewId="0">
      <selection activeCell="A9" sqref="A9:Y9"/>
    </sheetView>
  </sheetViews>
  <sheetFormatPr defaultRowHeight="15"/>
  <cols>
    <col min="1" max="1" width="19.28515625" customWidth="1"/>
  </cols>
  <sheetData>
    <row r="1" spans="1:25">
      <c r="A1" s="1" t="s">
        <v>39</v>
      </c>
      <c r="B1" s="1" t="s">
        <v>90</v>
      </c>
      <c r="C1" s="1" t="s">
        <v>40</v>
      </c>
      <c r="D1" s="1" t="s">
        <v>41</v>
      </c>
      <c r="E1" s="1" t="s">
        <v>42</v>
      </c>
      <c r="F1" s="1" t="s">
        <v>12</v>
      </c>
      <c r="G1" s="1" t="s">
        <v>43</v>
      </c>
      <c r="H1" s="1" t="s">
        <v>44</v>
      </c>
      <c r="I1" s="1" t="s">
        <v>45</v>
      </c>
      <c r="J1" s="1" t="s">
        <v>76</v>
      </c>
      <c r="K1" s="1" t="s">
        <v>77</v>
      </c>
      <c r="L1" s="1" t="s">
        <v>78</v>
      </c>
      <c r="M1" s="7" t="s">
        <v>91</v>
      </c>
      <c r="N1" s="10" t="s">
        <v>92</v>
      </c>
      <c r="O1" s="14" t="s">
        <v>111</v>
      </c>
      <c r="P1" s="7" t="s">
        <v>93</v>
      </c>
      <c r="Q1" s="10" t="s">
        <v>94</v>
      </c>
      <c r="R1" s="14" t="s">
        <v>95</v>
      </c>
      <c r="S1" s="7" t="s">
        <v>96</v>
      </c>
      <c r="T1" s="10" t="s">
        <v>97</v>
      </c>
      <c r="U1" s="14" t="s">
        <v>98</v>
      </c>
      <c r="V1" s="7" t="s">
        <v>99</v>
      </c>
      <c r="W1" s="10" t="s">
        <v>100</v>
      </c>
      <c r="X1" s="14" t="s">
        <v>101</v>
      </c>
      <c r="Y1" s="12" t="s">
        <v>102</v>
      </c>
    </row>
    <row r="2" spans="1:25">
      <c r="A2" s="24" t="s">
        <v>137</v>
      </c>
      <c r="B2" s="25" t="s">
        <v>86</v>
      </c>
      <c r="C2" s="26" t="s">
        <v>54</v>
      </c>
      <c r="D2" s="13" t="s">
        <v>53</v>
      </c>
      <c r="E2" s="13"/>
      <c r="F2" t="s">
        <v>194</v>
      </c>
      <c r="G2" s="18" t="s">
        <v>47</v>
      </c>
      <c r="H2" s="3">
        <v>1</v>
      </c>
      <c r="I2" s="2" t="s">
        <v>196</v>
      </c>
      <c r="L2" s="20">
        <v>1</v>
      </c>
      <c r="M2" s="8">
        <v>1</v>
      </c>
      <c r="N2" s="11"/>
      <c r="O2" s="15"/>
      <c r="P2" s="9"/>
      <c r="Q2" s="11">
        <v>1</v>
      </c>
      <c r="R2" s="15"/>
      <c r="S2" s="9"/>
      <c r="T2" s="11"/>
      <c r="U2" s="15"/>
      <c r="V2" s="9"/>
      <c r="W2" s="11"/>
      <c r="X2" s="15"/>
      <c r="Y2" s="20">
        <v>5</v>
      </c>
    </row>
    <row r="3" spans="1:25">
      <c r="A3" s="5" t="s">
        <v>150</v>
      </c>
      <c r="B3" s="5" t="s">
        <v>89</v>
      </c>
      <c r="C3" s="6" t="s">
        <v>51</v>
      </c>
      <c r="D3" t="s">
        <v>79</v>
      </c>
      <c r="F3" t="s">
        <v>194</v>
      </c>
      <c r="G3" s="18" t="s">
        <v>47</v>
      </c>
      <c r="H3" s="5">
        <v>1</v>
      </c>
      <c r="I3" s="2" t="s">
        <v>196</v>
      </c>
      <c r="J3">
        <v>1</v>
      </c>
      <c r="L3" s="20">
        <v>1</v>
      </c>
      <c r="M3" s="8">
        <v>1</v>
      </c>
      <c r="N3" s="11"/>
      <c r="O3" s="15"/>
      <c r="P3" s="9"/>
      <c r="Q3" s="11">
        <v>1</v>
      </c>
      <c r="R3" s="15"/>
      <c r="S3" s="9"/>
      <c r="T3" s="11"/>
      <c r="U3" s="15"/>
      <c r="V3" s="9"/>
      <c r="W3" s="11"/>
      <c r="X3" s="15"/>
      <c r="Y3" s="20">
        <v>5</v>
      </c>
    </row>
    <row r="4" spans="1:25">
      <c r="A4" s="5" t="s">
        <v>109</v>
      </c>
      <c r="B4" s="5" t="s">
        <v>89</v>
      </c>
      <c r="C4" s="6" t="s">
        <v>55</v>
      </c>
      <c r="D4" t="s">
        <v>79</v>
      </c>
      <c r="F4" t="s">
        <v>194</v>
      </c>
      <c r="G4" s="18" t="s">
        <v>47</v>
      </c>
      <c r="H4" s="5">
        <v>1</v>
      </c>
      <c r="I4" s="2" t="s">
        <v>195</v>
      </c>
      <c r="J4">
        <v>1</v>
      </c>
      <c r="L4" s="20">
        <v>1</v>
      </c>
      <c r="M4" s="8"/>
      <c r="N4" s="11"/>
      <c r="O4" s="15">
        <v>1</v>
      </c>
      <c r="P4" s="9">
        <v>1</v>
      </c>
      <c r="Q4" s="11"/>
      <c r="R4" s="15"/>
      <c r="S4" s="9"/>
      <c r="T4" s="11"/>
      <c r="U4" s="15"/>
      <c r="V4" s="9"/>
      <c r="W4" s="11"/>
      <c r="X4" s="15"/>
      <c r="Y4" s="20">
        <v>4</v>
      </c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"/>
      <c r="N5" s="10"/>
      <c r="O5" s="14"/>
      <c r="P5" s="7"/>
      <c r="Q5" s="10"/>
      <c r="R5" s="14"/>
      <c r="S5" s="7"/>
      <c r="T5" s="10"/>
      <c r="U5" s="14"/>
      <c r="V5" s="7"/>
      <c r="W5" s="10"/>
      <c r="X5" s="14"/>
      <c r="Y5" s="12"/>
    </row>
    <row r="6" spans="1:25">
      <c r="A6" s="5"/>
      <c r="B6" s="4"/>
      <c r="C6" s="6"/>
      <c r="G6" s="18"/>
      <c r="H6" s="3"/>
      <c r="I6" s="2"/>
      <c r="L6" s="20"/>
      <c r="M6" s="8"/>
      <c r="N6" s="11"/>
      <c r="O6" s="15"/>
      <c r="P6" s="9"/>
      <c r="Q6" s="11"/>
      <c r="R6" s="15"/>
      <c r="S6" s="9"/>
      <c r="T6" s="11"/>
      <c r="U6" s="15"/>
      <c r="V6" s="9"/>
      <c r="W6" s="11"/>
      <c r="X6" s="15"/>
      <c r="Y6" s="20"/>
    </row>
    <row r="7" spans="1:25">
      <c r="A7" s="1" t="s">
        <v>39</v>
      </c>
      <c r="B7" s="1" t="s">
        <v>90</v>
      </c>
      <c r="C7" s="1" t="s">
        <v>40</v>
      </c>
      <c r="D7" s="1" t="s">
        <v>41</v>
      </c>
      <c r="E7" s="1" t="s">
        <v>42</v>
      </c>
      <c r="F7" s="1" t="s">
        <v>12</v>
      </c>
      <c r="G7" s="1" t="s">
        <v>43</v>
      </c>
      <c r="H7" s="1" t="s">
        <v>44</v>
      </c>
      <c r="I7" s="1" t="s">
        <v>45</v>
      </c>
      <c r="J7" s="1" t="s">
        <v>76</v>
      </c>
      <c r="K7" s="1" t="s">
        <v>77</v>
      </c>
      <c r="L7" s="1" t="s">
        <v>78</v>
      </c>
      <c r="M7" s="7" t="s">
        <v>91</v>
      </c>
      <c r="N7" s="10" t="s">
        <v>92</v>
      </c>
      <c r="O7" s="14" t="s">
        <v>111</v>
      </c>
      <c r="P7" s="7" t="s">
        <v>93</v>
      </c>
      <c r="Q7" s="10" t="s">
        <v>94</v>
      </c>
      <c r="R7" s="14" t="s">
        <v>95</v>
      </c>
      <c r="S7" s="7" t="s">
        <v>96</v>
      </c>
      <c r="T7" s="10" t="s">
        <v>97</v>
      </c>
      <c r="U7" s="14" t="s">
        <v>98</v>
      </c>
      <c r="V7" s="7" t="s">
        <v>99</v>
      </c>
      <c r="W7" s="10" t="s">
        <v>100</v>
      </c>
      <c r="X7" s="14" t="s">
        <v>101</v>
      </c>
      <c r="Y7" s="12" t="s">
        <v>102</v>
      </c>
    </row>
    <row r="8" spans="1:25">
      <c r="A8" s="29" t="s">
        <v>62</v>
      </c>
      <c r="B8" s="16" t="s">
        <v>82</v>
      </c>
      <c r="C8" s="17" t="s">
        <v>54</v>
      </c>
      <c r="D8" s="18" t="s">
        <v>60</v>
      </c>
      <c r="E8" s="18"/>
      <c r="F8" t="s">
        <v>194</v>
      </c>
      <c r="G8" s="18" t="s">
        <v>49</v>
      </c>
      <c r="H8" s="5">
        <v>1</v>
      </c>
      <c r="I8" s="2" t="s">
        <v>195</v>
      </c>
      <c r="L8" s="20">
        <v>1</v>
      </c>
      <c r="M8" s="8">
        <v>1</v>
      </c>
      <c r="N8" s="11"/>
      <c r="O8" s="15"/>
      <c r="P8" s="9"/>
      <c r="Q8" s="11"/>
      <c r="R8" s="15">
        <v>1</v>
      </c>
      <c r="S8" s="9"/>
      <c r="T8" s="11"/>
      <c r="U8" s="15"/>
      <c r="V8" s="9"/>
      <c r="W8" s="11"/>
      <c r="X8" s="15"/>
      <c r="Y8" s="20">
        <v>4</v>
      </c>
    </row>
    <row r="9" spans="1:25">
      <c r="A9" s="13" t="s">
        <v>187</v>
      </c>
      <c r="B9" s="24" t="s">
        <v>85</v>
      </c>
      <c r="C9" s="13" t="s">
        <v>191</v>
      </c>
      <c r="D9" s="30" t="s">
        <v>59</v>
      </c>
      <c r="E9" s="13"/>
      <c r="F9" t="s">
        <v>194</v>
      </c>
      <c r="G9" s="18" t="s">
        <v>49</v>
      </c>
      <c r="H9">
        <v>1</v>
      </c>
      <c r="I9" t="s">
        <v>207</v>
      </c>
      <c r="L9" s="20">
        <v>1</v>
      </c>
      <c r="M9" s="8">
        <v>1</v>
      </c>
      <c r="N9" s="11"/>
      <c r="O9" s="15"/>
      <c r="P9" s="9"/>
      <c r="Q9" s="11"/>
      <c r="R9" s="15">
        <v>1</v>
      </c>
      <c r="S9" s="9"/>
      <c r="T9" s="11"/>
      <c r="U9" s="15"/>
      <c r="V9" s="9"/>
      <c r="W9" s="11"/>
      <c r="X9" s="15"/>
      <c r="Y9" s="20">
        <v>4</v>
      </c>
    </row>
    <row r="10" spans="1:25">
      <c r="A10" t="s">
        <v>215</v>
      </c>
      <c r="B10" s="5" t="s">
        <v>81</v>
      </c>
      <c r="C10" t="s">
        <v>46</v>
      </c>
      <c r="D10" t="s">
        <v>64</v>
      </c>
      <c r="F10" s="18" t="s">
        <v>194</v>
      </c>
      <c r="G10" s="18" t="s">
        <v>49</v>
      </c>
      <c r="H10" s="16">
        <v>1</v>
      </c>
      <c r="I10" s="18" t="s">
        <v>196</v>
      </c>
      <c r="L10" s="20">
        <v>1</v>
      </c>
      <c r="M10" s="8"/>
      <c r="N10" s="11">
        <v>1</v>
      </c>
      <c r="O10" s="15"/>
      <c r="P10" s="9"/>
      <c r="Q10" s="11">
        <v>1</v>
      </c>
      <c r="R10" s="15"/>
      <c r="S10" s="9"/>
      <c r="T10" s="11"/>
      <c r="U10" s="15"/>
      <c r="V10" s="9"/>
      <c r="W10" s="11"/>
      <c r="X10" s="15"/>
      <c r="Y10" s="20">
        <v>4</v>
      </c>
    </row>
    <row r="12" spans="1:25">
      <c r="A12" s="1" t="s">
        <v>39</v>
      </c>
      <c r="B12" s="1" t="s">
        <v>90</v>
      </c>
      <c r="C12" s="1" t="s">
        <v>40</v>
      </c>
      <c r="D12" s="1" t="s">
        <v>41</v>
      </c>
      <c r="E12" s="1" t="s">
        <v>42</v>
      </c>
      <c r="F12" s="1" t="s">
        <v>12</v>
      </c>
      <c r="G12" s="1" t="s">
        <v>43</v>
      </c>
      <c r="H12" s="1" t="s">
        <v>44</v>
      </c>
      <c r="I12" s="1" t="s">
        <v>45</v>
      </c>
      <c r="J12" s="1" t="s">
        <v>76</v>
      </c>
      <c r="K12" s="1" t="s">
        <v>77</v>
      </c>
      <c r="L12" s="1" t="s">
        <v>78</v>
      </c>
      <c r="M12" s="7" t="s">
        <v>91</v>
      </c>
      <c r="N12" s="10" t="s">
        <v>92</v>
      </c>
      <c r="O12" s="14" t="s">
        <v>111</v>
      </c>
      <c r="P12" s="7" t="s">
        <v>93</v>
      </c>
      <c r="Q12" s="10" t="s">
        <v>94</v>
      </c>
      <c r="R12" s="14" t="s">
        <v>95</v>
      </c>
      <c r="S12" s="7" t="s">
        <v>96</v>
      </c>
      <c r="T12" s="10" t="s">
        <v>97</v>
      </c>
      <c r="U12" s="14" t="s">
        <v>98</v>
      </c>
      <c r="V12" s="7" t="s">
        <v>99</v>
      </c>
      <c r="W12" s="10" t="s">
        <v>100</v>
      </c>
      <c r="X12" s="14" t="s">
        <v>101</v>
      </c>
      <c r="Y12" s="12" t="s">
        <v>102</v>
      </c>
    </row>
    <row r="13" spans="1:25">
      <c r="A13" s="24" t="s">
        <v>130</v>
      </c>
      <c r="B13" s="24" t="s">
        <v>82</v>
      </c>
      <c r="C13" s="13" t="s">
        <v>48</v>
      </c>
      <c r="D13" s="13" t="s">
        <v>52</v>
      </c>
      <c r="E13" s="13"/>
      <c r="F13" t="s">
        <v>6</v>
      </c>
      <c r="G13" s="18" t="s">
        <v>47</v>
      </c>
      <c r="H13">
        <v>1</v>
      </c>
      <c r="I13" s="2" t="s">
        <v>209</v>
      </c>
      <c r="L13" s="20">
        <v>1</v>
      </c>
      <c r="M13" s="8">
        <v>1</v>
      </c>
      <c r="N13" s="11"/>
      <c r="O13" s="15"/>
      <c r="P13" s="9">
        <v>1</v>
      </c>
      <c r="Q13" s="11"/>
      <c r="R13" s="15"/>
      <c r="S13" s="9"/>
      <c r="T13" s="11"/>
      <c r="U13" s="15"/>
      <c r="V13" s="9"/>
      <c r="W13" s="11"/>
      <c r="X13" s="15"/>
      <c r="Y13" s="20">
        <v>6</v>
      </c>
    </row>
    <row r="14" spans="1:25">
      <c r="A14" s="23" t="s">
        <v>122</v>
      </c>
      <c r="B14" s="16" t="s">
        <v>113</v>
      </c>
      <c r="C14" s="17" t="s">
        <v>55</v>
      </c>
      <c r="D14" s="22" t="s">
        <v>112</v>
      </c>
      <c r="E14" s="18"/>
      <c r="F14" s="18" t="s">
        <v>6</v>
      </c>
      <c r="G14" s="20" t="s">
        <v>47</v>
      </c>
      <c r="H14" s="16">
        <v>1</v>
      </c>
      <c r="I14" s="19" t="s">
        <v>196</v>
      </c>
      <c r="J14" s="18"/>
      <c r="K14" s="18"/>
      <c r="L14" s="20">
        <v>1</v>
      </c>
      <c r="M14" s="20"/>
      <c r="N14" s="18">
        <v>1</v>
      </c>
      <c r="O14" s="18"/>
      <c r="P14" s="18">
        <v>1</v>
      </c>
      <c r="Q14" s="18"/>
      <c r="R14" s="18"/>
      <c r="S14" s="18"/>
      <c r="T14" s="18"/>
      <c r="U14" s="18"/>
      <c r="V14" s="18"/>
      <c r="W14" s="18"/>
      <c r="X14" s="18"/>
      <c r="Y14" s="20">
        <v>5</v>
      </c>
    </row>
    <row r="15" spans="1:25">
      <c r="A15" s="23" t="s">
        <v>121</v>
      </c>
      <c r="B15" s="16" t="s">
        <v>113</v>
      </c>
      <c r="C15" s="17" t="s">
        <v>51</v>
      </c>
      <c r="D15" s="22" t="s">
        <v>112</v>
      </c>
      <c r="E15" s="18"/>
      <c r="F15" s="18" t="s">
        <v>6</v>
      </c>
      <c r="G15" s="20" t="s">
        <v>47</v>
      </c>
      <c r="H15" s="16">
        <v>1</v>
      </c>
      <c r="I15" s="19" t="s">
        <v>201</v>
      </c>
      <c r="J15" s="18"/>
      <c r="K15" s="18"/>
      <c r="L15" s="20">
        <v>1</v>
      </c>
      <c r="M15" s="20"/>
      <c r="N15" s="18">
        <v>1</v>
      </c>
      <c r="O15" s="18"/>
      <c r="P15" s="18">
        <v>1</v>
      </c>
      <c r="Q15" s="18"/>
      <c r="R15" s="18"/>
      <c r="S15" s="18"/>
      <c r="T15" s="18"/>
      <c r="U15" s="18"/>
      <c r="V15" s="18"/>
      <c r="W15" s="18"/>
      <c r="X15" s="18"/>
      <c r="Y15" s="20">
        <f>SUM(M15*3,N15*2,O15,P15*3,Q15*2,R15,S15*3,T15*2,U15,V15*3,W15*2,X15)</f>
        <v>5</v>
      </c>
    </row>
    <row r="18" spans="1:25">
      <c r="A18" s="1" t="s">
        <v>39</v>
      </c>
      <c r="B18" s="1" t="s">
        <v>90</v>
      </c>
      <c r="C18" s="1" t="s">
        <v>40</v>
      </c>
      <c r="D18" s="1" t="s">
        <v>41</v>
      </c>
      <c r="E18" s="1" t="s">
        <v>42</v>
      </c>
      <c r="F18" s="1" t="s">
        <v>12</v>
      </c>
      <c r="G18" s="1" t="s">
        <v>43</v>
      </c>
      <c r="H18" s="1" t="s">
        <v>44</v>
      </c>
      <c r="I18" s="1" t="s">
        <v>45</v>
      </c>
      <c r="J18" s="1" t="s">
        <v>76</v>
      </c>
      <c r="K18" s="1" t="s">
        <v>77</v>
      </c>
      <c r="L18" s="1" t="s">
        <v>78</v>
      </c>
      <c r="M18" s="7" t="s">
        <v>91</v>
      </c>
      <c r="N18" s="10" t="s">
        <v>92</v>
      </c>
      <c r="O18" s="14" t="s">
        <v>111</v>
      </c>
      <c r="P18" s="7" t="s">
        <v>93</v>
      </c>
      <c r="Q18" s="10" t="s">
        <v>94</v>
      </c>
      <c r="R18" s="14" t="s">
        <v>95</v>
      </c>
      <c r="S18" s="7" t="s">
        <v>96</v>
      </c>
      <c r="T18" s="10" t="s">
        <v>97</v>
      </c>
      <c r="U18" s="14" t="s">
        <v>98</v>
      </c>
      <c r="V18" s="7" t="s">
        <v>99</v>
      </c>
      <c r="W18" s="10" t="s">
        <v>100</v>
      </c>
      <c r="X18" s="14" t="s">
        <v>101</v>
      </c>
      <c r="Y18" s="12" t="s">
        <v>102</v>
      </c>
    </row>
    <row r="19" spans="1:25">
      <c r="A19" s="27" t="s">
        <v>115</v>
      </c>
      <c r="B19" s="24" t="s">
        <v>113</v>
      </c>
      <c r="C19" s="26" t="s">
        <v>55</v>
      </c>
      <c r="D19" s="28" t="s">
        <v>112</v>
      </c>
      <c r="E19" s="13"/>
      <c r="F19" s="18" t="s">
        <v>6</v>
      </c>
      <c r="G19" s="20" t="s">
        <v>49</v>
      </c>
      <c r="H19" s="16">
        <v>1</v>
      </c>
      <c r="I19" s="19" t="s">
        <v>208</v>
      </c>
      <c r="J19" s="18"/>
      <c r="K19" s="18"/>
      <c r="L19" s="20">
        <v>1</v>
      </c>
      <c r="M19" s="20">
        <v>1</v>
      </c>
      <c r="N19" s="18"/>
      <c r="O19" s="18"/>
      <c r="P19" s="18">
        <v>1</v>
      </c>
      <c r="Q19" s="18"/>
      <c r="R19" s="18"/>
      <c r="S19" s="18"/>
      <c r="T19" s="18"/>
      <c r="U19" s="18"/>
      <c r="V19" s="18"/>
      <c r="W19" s="18"/>
      <c r="X19" s="18"/>
      <c r="Y19" s="20">
        <v>6</v>
      </c>
    </row>
    <row r="20" spans="1:25">
      <c r="A20" t="s">
        <v>189</v>
      </c>
      <c r="B20" s="5" t="s">
        <v>85</v>
      </c>
      <c r="C20" t="s">
        <v>192</v>
      </c>
      <c r="D20" s="21" t="s">
        <v>59</v>
      </c>
      <c r="F20" t="s">
        <v>6</v>
      </c>
      <c r="G20" s="18" t="s">
        <v>49</v>
      </c>
      <c r="H20">
        <v>1</v>
      </c>
      <c r="I20" t="s">
        <v>210</v>
      </c>
      <c r="L20" s="20">
        <v>1</v>
      </c>
      <c r="M20" s="8">
        <v>1</v>
      </c>
      <c r="N20" s="11"/>
      <c r="O20" s="15"/>
      <c r="P20" s="9"/>
      <c r="Q20" s="11">
        <v>1</v>
      </c>
      <c r="R20" s="15"/>
      <c r="S20" s="9"/>
      <c r="T20" s="11"/>
      <c r="U20" s="15"/>
      <c r="V20" s="9"/>
      <c r="W20" s="11"/>
      <c r="X20" s="15"/>
      <c r="Y20" s="20">
        <f>SUM(M20*3,N20*2,O20,P20*3,Q20*2,R20,S20*3,T20*2,U20,V20*3,W20*2,X20)</f>
        <v>5</v>
      </c>
    </row>
    <row r="21" spans="1:25">
      <c r="A21" s="23" t="s">
        <v>116</v>
      </c>
      <c r="B21" s="16" t="s">
        <v>113</v>
      </c>
      <c r="C21" s="17" t="s">
        <v>55</v>
      </c>
      <c r="D21" s="22" t="s">
        <v>112</v>
      </c>
      <c r="E21" s="18"/>
      <c r="F21" s="18" t="s">
        <v>6</v>
      </c>
      <c r="G21" s="20" t="s">
        <v>49</v>
      </c>
      <c r="H21" s="16">
        <v>1</v>
      </c>
      <c r="I21" s="19" t="s">
        <v>210</v>
      </c>
      <c r="J21" s="18"/>
      <c r="K21" s="18"/>
      <c r="L21" s="20">
        <v>1</v>
      </c>
      <c r="M21" s="20"/>
      <c r="N21" s="18"/>
      <c r="O21" s="18">
        <v>1</v>
      </c>
      <c r="P21" s="18">
        <v>1</v>
      </c>
      <c r="Q21" s="18"/>
      <c r="R21" s="18"/>
      <c r="S21" s="18"/>
      <c r="T21" s="18"/>
      <c r="U21" s="18"/>
      <c r="V21" s="18"/>
      <c r="W21" s="18"/>
      <c r="X21" s="18"/>
      <c r="Y21" s="20">
        <v>4</v>
      </c>
    </row>
    <row r="22" spans="1:25">
      <c r="A22" s="16" t="s">
        <v>159</v>
      </c>
      <c r="B22" s="5" t="s">
        <v>203</v>
      </c>
      <c r="C22" s="17" t="s">
        <v>167</v>
      </c>
      <c r="D22" s="22" t="s">
        <v>202</v>
      </c>
      <c r="E22" s="18"/>
      <c r="F22" s="18" t="s">
        <v>6</v>
      </c>
      <c r="G22" s="18" t="s">
        <v>49</v>
      </c>
      <c r="H22" s="16">
        <v>1</v>
      </c>
      <c r="I22" s="19" t="s">
        <v>205</v>
      </c>
      <c r="J22" s="18"/>
      <c r="K22" s="18"/>
      <c r="L22" s="20">
        <v>1</v>
      </c>
      <c r="M22" s="20"/>
      <c r="N22" s="18">
        <v>1</v>
      </c>
      <c r="O22" s="18"/>
      <c r="P22" s="18"/>
      <c r="Q22" s="18">
        <v>1</v>
      </c>
      <c r="R22" s="18"/>
      <c r="S22" s="18"/>
      <c r="T22" s="18"/>
      <c r="U22" s="18"/>
      <c r="V22" s="18"/>
      <c r="W22" s="18"/>
      <c r="X22" s="18"/>
      <c r="Y22" s="20">
        <v>4</v>
      </c>
    </row>
    <row r="23" spans="1:25">
      <c r="A23" t="s">
        <v>178</v>
      </c>
      <c r="B23" s="5" t="s">
        <v>87</v>
      </c>
      <c r="C23" t="s">
        <v>181</v>
      </c>
      <c r="D23" t="s">
        <v>72</v>
      </c>
      <c r="F23" t="s">
        <v>6</v>
      </c>
      <c r="G23" s="18" t="s">
        <v>49</v>
      </c>
      <c r="H23">
        <v>1</v>
      </c>
      <c r="I23" t="s">
        <v>210</v>
      </c>
      <c r="L23" s="20">
        <v>1</v>
      </c>
      <c r="M23" s="8">
        <v>1</v>
      </c>
      <c r="N23" s="11"/>
      <c r="O23" s="15"/>
      <c r="P23" s="9"/>
      <c r="Q23" s="11"/>
      <c r="R23" s="15">
        <v>1</v>
      </c>
      <c r="S23" s="9"/>
      <c r="T23" s="11"/>
      <c r="U23" s="15"/>
      <c r="V23" s="9"/>
      <c r="W23" s="11"/>
      <c r="X23" s="15"/>
      <c r="Y23" s="20">
        <v>4</v>
      </c>
    </row>
    <row r="26" spans="1:25">
      <c r="A26" s="1" t="s">
        <v>39</v>
      </c>
      <c r="B26" s="1" t="s">
        <v>90</v>
      </c>
      <c r="C26" s="1" t="s">
        <v>40</v>
      </c>
      <c r="D26" s="1" t="s">
        <v>41</v>
      </c>
      <c r="E26" s="1" t="s">
        <v>42</v>
      </c>
      <c r="F26" s="1" t="s">
        <v>12</v>
      </c>
      <c r="G26" s="1" t="s">
        <v>43</v>
      </c>
      <c r="H26" s="1" t="s">
        <v>44</v>
      </c>
      <c r="I26" s="1" t="s">
        <v>45</v>
      </c>
      <c r="J26" s="1" t="s">
        <v>76</v>
      </c>
      <c r="K26" s="1" t="s">
        <v>77</v>
      </c>
      <c r="L26" s="1" t="s">
        <v>78</v>
      </c>
      <c r="M26" s="7" t="s">
        <v>91</v>
      </c>
      <c r="N26" s="10" t="s">
        <v>92</v>
      </c>
      <c r="O26" s="14" t="s">
        <v>111</v>
      </c>
      <c r="P26" s="7" t="s">
        <v>93</v>
      </c>
      <c r="Q26" s="10" t="s">
        <v>94</v>
      </c>
      <c r="R26" s="14" t="s">
        <v>95</v>
      </c>
      <c r="S26" s="7" t="s">
        <v>96</v>
      </c>
      <c r="T26" s="10" t="s">
        <v>97</v>
      </c>
      <c r="U26" s="14" t="s">
        <v>98</v>
      </c>
      <c r="V26" s="7" t="s">
        <v>99</v>
      </c>
      <c r="W26" s="10" t="s">
        <v>100</v>
      </c>
      <c r="X26" s="14" t="s">
        <v>101</v>
      </c>
      <c r="Y26" s="12" t="s">
        <v>102</v>
      </c>
    </row>
    <row r="27" spans="1:25">
      <c r="A27" s="27" t="s">
        <v>61</v>
      </c>
      <c r="B27" s="24" t="s">
        <v>82</v>
      </c>
      <c r="C27" s="26" t="s">
        <v>51</v>
      </c>
      <c r="D27" s="13" t="s">
        <v>60</v>
      </c>
      <c r="E27" s="13"/>
      <c r="F27" t="s">
        <v>10</v>
      </c>
      <c r="G27" s="18" t="s">
        <v>47</v>
      </c>
      <c r="H27" s="5">
        <v>1</v>
      </c>
      <c r="I27" s="2" t="s">
        <v>206</v>
      </c>
      <c r="L27" s="20">
        <v>1</v>
      </c>
      <c r="M27" s="8">
        <v>1</v>
      </c>
      <c r="N27" s="11"/>
      <c r="O27" s="15"/>
      <c r="P27" s="9">
        <v>1</v>
      </c>
      <c r="Q27" s="11"/>
      <c r="R27" s="15"/>
      <c r="S27" s="9"/>
      <c r="T27" s="11"/>
      <c r="U27" s="15"/>
      <c r="V27" s="9"/>
      <c r="W27" s="11"/>
      <c r="X27" s="15"/>
      <c r="Y27" s="20">
        <v>6</v>
      </c>
    </row>
    <row r="28" spans="1:25">
      <c r="A28" s="5" t="s">
        <v>168</v>
      </c>
      <c r="B28" s="5" t="s">
        <v>81</v>
      </c>
      <c r="C28" s="6" t="s">
        <v>50</v>
      </c>
      <c r="D28" t="s">
        <v>64</v>
      </c>
      <c r="F28" t="s">
        <v>10</v>
      </c>
      <c r="G28" s="18" t="s">
        <v>47</v>
      </c>
      <c r="H28" s="5">
        <v>1</v>
      </c>
      <c r="I28" s="2" t="s">
        <v>204</v>
      </c>
      <c r="L28" s="20">
        <v>1</v>
      </c>
      <c r="M28" s="8"/>
      <c r="N28" s="11">
        <v>1</v>
      </c>
      <c r="O28" s="15"/>
      <c r="P28" s="9">
        <v>1</v>
      </c>
      <c r="Q28" s="11"/>
      <c r="R28" s="15"/>
      <c r="S28" s="9"/>
      <c r="T28" s="11"/>
      <c r="U28" s="15"/>
      <c r="V28" s="9"/>
      <c r="W28" s="11"/>
      <c r="X28" s="15"/>
      <c r="Y28" s="20">
        <v>5</v>
      </c>
    </row>
    <row r="29" spans="1:25">
      <c r="A29" t="s">
        <v>216</v>
      </c>
      <c r="B29" s="5" t="s">
        <v>87</v>
      </c>
      <c r="C29" t="s">
        <v>54</v>
      </c>
      <c r="D29" t="s">
        <v>72</v>
      </c>
      <c r="F29" t="s">
        <v>10</v>
      </c>
      <c r="G29" s="18" t="s">
        <v>47</v>
      </c>
      <c r="H29">
        <v>1</v>
      </c>
      <c r="I29" t="s">
        <v>211</v>
      </c>
      <c r="L29" s="20">
        <v>1</v>
      </c>
      <c r="M29" s="8">
        <v>1</v>
      </c>
      <c r="N29" s="11"/>
      <c r="O29" s="15"/>
      <c r="P29" s="9"/>
      <c r="Q29" s="11">
        <v>1</v>
      </c>
      <c r="R29" s="15"/>
      <c r="S29" s="9"/>
      <c r="T29" s="11"/>
      <c r="U29" s="15"/>
      <c r="V29" s="9"/>
      <c r="W29" s="11"/>
      <c r="X29" s="15"/>
      <c r="Y29" s="20">
        <v>5</v>
      </c>
    </row>
    <row r="31" spans="1:25">
      <c r="A31" s="1" t="s">
        <v>39</v>
      </c>
      <c r="B31" s="1" t="s">
        <v>90</v>
      </c>
      <c r="C31" s="1" t="s">
        <v>40</v>
      </c>
      <c r="D31" s="1" t="s">
        <v>41</v>
      </c>
      <c r="E31" s="1" t="s">
        <v>42</v>
      </c>
      <c r="F31" s="1" t="s">
        <v>12</v>
      </c>
      <c r="G31" s="1" t="s">
        <v>43</v>
      </c>
      <c r="H31" s="1" t="s">
        <v>44</v>
      </c>
      <c r="I31" s="1" t="s">
        <v>45</v>
      </c>
      <c r="J31" s="1" t="s">
        <v>76</v>
      </c>
      <c r="K31" s="1" t="s">
        <v>77</v>
      </c>
      <c r="L31" s="1" t="s">
        <v>78</v>
      </c>
      <c r="M31" s="7" t="s">
        <v>91</v>
      </c>
      <c r="N31" s="10" t="s">
        <v>92</v>
      </c>
      <c r="O31" s="14" t="s">
        <v>111</v>
      </c>
      <c r="P31" s="7" t="s">
        <v>93</v>
      </c>
      <c r="Q31" s="10" t="s">
        <v>94</v>
      </c>
      <c r="R31" s="14" t="s">
        <v>95</v>
      </c>
      <c r="S31" s="7" t="s">
        <v>96</v>
      </c>
      <c r="T31" s="10" t="s">
        <v>97</v>
      </c>
      <c r="U31" s="14" t="s">
        <v>98</v>
      </c>
      <c r="V31" s="7" t="s">
        <v>99</v>
      </c>
      <c r="W31" s="10" t="s">
        <v>100</v>
      </c>
      <c r="X31" s="14" t="s">
        <v>101</v>
      </c>
      <c r="Y31" s="12" t="s">
        <v>102</v>
      </c>
    </row>
    <row r="32" spans="1:25">
      <c r="A32" s="27" t="s">
        <v>184</v>
      </c>
      <c r="B32" s="24" t="s">
        <v>183</v>
      </c>
      <c r="C32" s="13" t="s">
        <v>174</v>
      </c>
      <c r="D32" s="28" t="s">
        <v>182</v>
      </c>
      <c r="E32" s="13"/>
      <c r="F32" t="s">
        <v>10</v>
      </c>
      <c r="G32" s="18" t="s">
        <v>49</v>
      </c>
      <c r="H32">
        <v>1</v>
      </c>
      <c r="I32" t="s">
        <v>209</v>
      </c>
      <c r="L32" s="20">
        <v>1</v>
      </c>
      <c r="M32" s="8">
        <v>1</v>
      </c>
      <c r="N32" s="11"/>
      <c r="O32" s="15"/>
      <c r="P32" s="9">
        <v>1</v>
      </c>
      <c r="Q32" s="11"/>
      <c r="R32" s="15"/>
      <c r="S32" s="9"/>
      <c r="T32" s="11"/>
      <c r="U32" s="15"/>
      <c r="V32" s="9"/>
      <c r="W32" s="11"/>
      <c r="X32" s="15"/>
      <c r="Y32" s="20">
        <v>6</v>
      </c>
    </row>
    <row r="33" spans="1:25">
      <c r="A33" s="16" t="s">
        <v>148</v>
      </c>
      <c r="B33" s="5" t="s">
        <v>89</v>
      </c>
      <c r="C33" s="17" t="s">
        <v>55</v>
      </c>
      <c r="D33" t="s">
        <v>79</v>
      </c>
      <c r="E33" s="18"/>
      <c r="F33" t="s">
        <v>10</v>
      </c>
      <c r="G33" s="18" t="s">
        <v>49</v>
      </c>
      <c r="H33" s="5">
        <v>1</v>
      </c>
      <c r="I33" s="19" t="s">
        <v>206</v>
      </c>
      <c r="J33">
        <v>1</v>
      </c>
      <c r="K33" s="18"/>
      <c r="L33" s="20">
        <v>1</v>
      </c>
      <c r="M33" s="20"/>
      <c r="N33" s="18">
        <v>1</v>
      </c>
      <c r="O33" s="18"/>
      <c r="P33" s="18">
        <v>1</v>
      </c>
      <c r="Q33" s="18"/>
      <c r="R33" s="18"/>
      <c r="S33" s="18"/>
      <c r="T33" s="18"/>
      <c r="U33" s="18"/>
      <c r="V33" s="18"/>
      <c r="W33" s="18"/>
      <c r="X33" s="18"/>
      <c r="Y33" s="20">
        <v>5</v>
      </c>
    </row>
    <row r="34" spans="1:25">
      <c r="A34" s="16" t="s">
        <v>131</v>
      </c>
      <c r="B34" s="16" t="s">
        <v>82</v>
      </c>
      <c r="C34" s="17" t="s">
        <v>51</v>
      </c>
      <c r="D34" t="s">
        <v>52</v>
      </c>
      <c r="E34" s="18"/>
      <c r="F34" s="18" t="s">
        <v>10</v>
      </c>
      <c r="G34" s="18" t="s">
        <v>49</v>
      </c>
      <c r="H34" s="16">
        <v>1</v>
      </c>
      <c r="I34" s="19" t="s">
        <v>209</v>
      </c>
      <c r="J34" s="18"/>
      <c r="K34" s="18"/>
      <c r="L34" s="20">
        <v>1</v>
      </c>
      <c r="M34" s="20">
        <v>1</v>
      </c>
      <c r="N34" s="18"/>
      <c r="O34" s="18"/>
      <c r="P34" s="18"/>
      <c r="Q34" s="18">
        <v>1</v>
      </c>
      <c r="R34" s="18"/>
      <c r="S34" s="18"/>
      <c r="T34" s="18"/>
      <c r="U34" s="18"/>
      <c r="V34" s="18"/>
      <c r="W34" s="18"/>
      <c r="X34" s="18"/>
      <c r="Y34" s="20">
        <v>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sqref="A1:IV65536"/>
    </sheetView>
  </sheetViews>
  <sheetFormatPr defaultRowHeight="14.25"/>
  <cols>
    <col min="1" max="1" width="13.140625" style="92" customWidth="1"/>
    <col min="2" max="2" width="17" style="92" customWidth="1"/>
    <col min="3" max="3" width="14" style="92" customWidth="1"/>
    <col min="4" max="4" width="13.85546875" style="92" customWidth="1"/>
    <col min="5" max="5" width="27.140625" style="92" customWidth="1"/>
    <col min="6" max="6" width="29.42578125" style="92" customWidth="1"/>
    <col min="7" max="7" width="30.42578125" style="92" customWidth="1"/>
    <col min="8" max="16384" width="9.140625" style="92"/>
  </cols>
  <sheetData>
    <row r="1" spans="1:7" ht="15">
      <c r="A1" s="94" t="s">
        <v>12</v>
      </c>
      <c r="B1" s="94" t="s">
        <v>43</v>
      </c>
      <c r="C1" s="94" t="s">
        <v>40</v>
      </c>
      <c r="D1" s="94" t="s">
        <v>219</v>
      </c>
      <c r="E1" s="94" t="s">
        <v>220</v>
      </c>
      <c r="F1" s="94" t="s">
        <v>221</v>
      </c>
      <c r="G1" s="94" t="s">
        <v>222</v>
      </c>
    </row>
    <row r="2" spans="1:7">
      <c r="A2" s="93" t="s">
        <v>194</v>
      </c>
      <c r="B2" s="93" t="s">
        <v>47</v>
      </c>
      <c r="C2" s="92" t="s">
        <v>1</v>
      </c>
      <c r="D2" s="92">
        <f>SUMIFS(Závodnici!N:N,Závodnici!J:J,A:A,Závodnici!D:D,B:B,Závodnici!I:I,C:C)</f>
        <v>0</v>
      </c>
      <c r="E2" s="92" t="s">
        <v>185</v>
      </c>
      <c r="F2" s="95" t="s">
        <v>134</v>
      </c>
      <c r="G2" s="96" t="s">
        <v>63</v>
      </c>
    </row>
    <row r="3" spans="1:7">
      <c r="A3" s="93" t="s">
        <v>194</v>
      </c>
      <c r="B3" s="93" t="s">
        <v>47</v>
      </c>
      <c r="C3" s="92" t="s">
        <v>2</v>
      </c>
      <c r="D3" s="92">
        <f>SUMIFS(Závodnici!N:N,Závodnici!J:J,A:A,Závodnici!D:D,B:B,Závodnici!I:I,C:C)</f>
        <v>0</v>
      </c>
      <c r="E3" s="95" t="s">
        <v>137</v>
      </c>
      <c r="F3" s="92" t="s">
        <v>198</v>
      </c>
      <c r="G3" s="95" t="s">
        <v>109</v>
      </c>
    </row>
    <row r="4" spans="1:7">
      <c r="A4" s="93" t="s">
        <v>194</v>
      </c>
      <c r="B4" s="93" t="s">
        <v>47</v>
      </c>
      <c r="C4" s="92" t="s">
        <v>3</v>
      </c>
      <c r="D4" s="92">
        <f>SUMIFS(Závodnici!N:N,Závodnici!J:J,A:A,Závodnici!D:D,B:B,Závodnici!I:I,C:C)</f>
        <v>0</v>
      </c>
      <c r="E4" s="92" t="s">
        <v>65</v>
      </c>
      <c r="F4" s="92" t="s">
        <v>66</v>
      </c>
      <c r="G4" s="92" t="s">
        <v>186</v>
      </c>
    </row>
    <row r="5" spans="1:7">
      <c r="A5" s="93" t="s">
        <v>194</v>
      </c>
      <c r="B5" s="93" t="s">
        <v>47</v>
      </c>
      <c r="C5" s="92" t="s">
        <v>4</v>
      </c>
      <c r="D5" s="92">
        <f>SUMIFS(Závodnici!N:N,Závodnici!J:J,A:A,Závodnici!D:D,B:B,Závodnici!I:I,C:C)</f>
        <v>0</v>
      </c>
      <c r="E5" s="95" t="s">
        <v>150</v>
      </c>
      <c r="F5" s="92" t="s">
        <v>57</v>
      </c>
      <c r="G5" s="92" t="s">
        <v>58</v>
      </c>
    </row>
    <row r="6" spans="1:7">
      <c r="A6" s="93" t="s">
        <v>194</v>
      </c>
      <c r="B6" s="93" t="s">
        <v>49</v>
      </c>
      <c r="C6" s="92" t="s">
        <v>1</v>
      </c>
      <c r="D6" s="92">
        <f>SUMIFS(Závodnici!N:N,Závodnici!J:J,A:A,Závodnici!D:D,B:B,Závodnici!I:I,C:C)</f>
        <v>0</v>
      </c>
      <c r="E6" s="92" t="s">
        <v>173</v>
      </c>
      <c r="F6" s="92" t="s">
        <v>215</v>
      </c>
      <c r="G6" s="92" t="s">
        <v>125</v>
      </c>
    </row>
    <row r="7" spans="1:7">
      <c r="A7" s="93" t="s">
        <v>194</v>
      </c>
      <c r="B7" s="93" t="s">
        <v>49</v>
      </c>
      <c r="C7" s="92" t="s">
        <v>2</v>
      </c>
      <c r="D7" s="92">
        <f>SUMIFS(Závodnici!N:N,Závodnici!J:J,A:A,Závodnici!D:D,B:B,Závodnici!I:I,C:C)</f>
        <v>0</v>
      </c>
      <c r="E7" s="92" t="s">
        <v>62</v>
      </c>
      <c r="F7" s="92" t="s">
        <v>199</v>
      </c>
      <c r="G7" s="92" t="s">
        <v>214</v>
      </c>
    </row>
    <row r="8" spans="1:7">
      <c r="A8" s="93" t="s">
        <v>194</v>
      </c>
      <c r="B8" s="93" t="s">
        <v>49</v>
      </c>
      <c r="C8" s="92" t="s">
        <v>3</v>
      </c>
      <c r="D8" s="92">
        <f>SUMIFS(Závodnici!N:N,Závodnici!J:J,A:A,Závodnici!D:D,B:B,Závodnici!I:I,C:C)</f>
        <v>0</v>
      </c>
      <c r="E8" s="95" t="s">
        <v>73</v>
      </c>
      <c r="F8" s="92" t="s">
        <v>193</v>
      </c>
      <c r="G8" s="95" t="s">
        <v>74</v>
      </c>
    </row>
    <row r="9" spans="1:7">
      <c r="A9" s="93" t="s">
        <v>194</v>
      </c>
      <c r="B9" s="93" t="s">
        <v>49</v>
      </c>
      <c r="C9" s="92" t="s">
        <v>4</v>
      </c>
      <c r="D9" s="92">
        <f>SUMIFS(Závodnici!N:N,Závodnici!J:J,A:A,Závodnici!D:D,B:B,Závodnici!I:I,C:C)</f>
        <v>0</v>
      </c>
      <c r="E9" s="92" t="s">
        <v>187</v>
      </c>
      <c r="F9" s="92" t="s">
        <v>67</v>
      </c>
      <c r="G9" s="92" t="s">
        <v>172</v>
      </c>
    </row>
    <row r="10" spans="1:7">
      <c r="A10" s="92" t="s">
        <v>6</v>
      </c>
      <c r="B10" s="93" t="s">
        <v>47</v>
      </c>
      <c r="C10" s="92" t="s">
        <v>1</v>
      </c>
      <c r="D10" s="92">
        <f>SUMIFS(Závodnici!N:N,Závodnici!J:J,A:A,Závodnici!D:D,B:B,Závodnici!I:I,C:C)</f>
        <v>0</v>
      </c>
      <c r="E10" s="92" t="s">
        <v>179</v>
      </c>
      <c r="F10" s="95" t="s">
        <v>158</v>
      </c>
      <c r="G10" s="92" t="s">
        <v>126</v>
      </c>
    </row>
    <row r="11" spans="1:7">
      <c r="A11" s="92" t="s">
        <v>6</v>
      </c>
      <c r="B11" s="93" t="s">
        <v>47</v>
      </c>
      <c r="C11" s="92" t="s">
        <v>2</v>
      </c>
      <c r="D11" s="92">
        <f>SUMIFS(Závodnici!N:N,Závodnici!J:J,A:A,Závodnici!D:D,B:B,Závodnici!I:I,C:C)</f>
        <v>0</v>
      </c>
      <c r="E11" s="95" t="s">
        <v>136</v>
      </c>
      <c r="F11" s="92" t="s">
        <v>122</v>
      </c>
      <c r="G11" s="92" t="s">
        <v>177</v>
      </c>
    </row>
    <row r="12" spans="1:7">
      <c r="A12" s="92" t="s">
        <v>6</v>
      </c>
      <c r="B12" s="93" t="s">
        <v>47</v>
      </c>
      <c r="C12" s="92" t="s">
        <v>3</v>
      </c>
      <c r="D12" s="92">
        <f>SUMIFS(Závodnici!N:N,Závodnici!J:J,A:A,Závodnici!D:D,B:B,Závodnici!I:I,C:C)</f>
        <v>0</v>
      </c>
      <c r="E12" s="95" t="s">
        <v>140</v>
      </c>
      <c r="F12" s="95" t="s">
        <v>75</v>
      </c>
      <c r="G12" s="96" t="s">
        <v>70</v>
      </c>
    </row>
    <row r="13" spans="1:7">
      <c r="A13" s="92" t="s">
        <v>6</v>
      </c>
      <c r="B13" s="93" t="s">
        <v>47</v>
      </c>
      <c r="C13" s="92" t="s">
        <v>7</v>
      </c>
      <c r="D13" s="92">
        <f>SUMIFS(Závodnici!N:N,Závodnici!J:J,A:A,Závodnici!D:D,B:B,Závodnici!I:I,C:C)</f>
        <v>0</v>
      </c>
      <c r="E13" s="97" t="s">
        <v>135</v>
      </c>
      <c r="F13" s="92" t="s">
        <v>121</v>
      </c>
      <c r="G13" s="95" t="s">
        <v>132</v>
      </c>
    </row>
    <row r="14" spans="1:7">
      <c r="A14" s="92" t="s">
        <v>6</v>
      </c>
      <c r="B14" s="93" t="s">
        <v>47</v>
      </c>
      <c r="C14" s="92" t="s">
        <v>8</v>
      </c>
      <c r="D14" s="92">
        <f>SUMIFS(Závodnici!N:N,Závodnici!J:J,A:A,Závodnici!D:D,B:B,Závodnici!I:I,C:C)</f>
        <v>0</v>
      </c>
      <c r="E14" s="97" t="s">
        <v>130</v>
      </c>
      <c r="F14" s="95" t="s">
        <v>166</v>
      </c>
      <c r="G14" s="96" t="s">
        <v>146</v>
      </c>
    </row>
    <row r="15" spans="1:7">
      <c r="A15" s="92" t="s">
        <v>6</v>
      </c>
      <c r="B15" s="93" t="s">
        <v>49</v>
      </c>
      <c r="C15" s="92" t="s">
        <v>1</v>
      </c>
      <c r="D15" s="92">
        <f>SUMIFS(Závodnici!N:N,Závodnici!J:J,A:A,Závodnici!D:D,B:B,Závodnici!I:I,C:C)</f>
        <v>0</v>
      </c>
      <c r="E15" s="96" t="s">
        <v>171</v>
      </c>
      <c r="F15" s="96" t="s">
        <v>159</v>
      </c>
      <c r="G15" s="93" t="s">
        <v>170</v>
      </c>
    </row>
    <row r="16" spans="1:7">
      <c r="A16" s="92" t="s">
        <v>6</v>
      </c>
      <c r="B16" s="93" t="s">
        <v>49</v>
      </c>
      <c r="C16" s="92" t="s">
        <v>2</v>
      </c>
      <c r="D16" s="92">
        <f>SUMIFS(Závodnici!N:N,Závodnici!J:J,A:A,Závodnici!D:D,B:B,Závodnici!I:I,C:C)</f>
        <v>0</v>
      </c>
      <c r="E16" s="92" t="s">
        <v>115</v>
      </c>
      <c r="F16" s="92" t="s">
        <v>118</v>
      </c>
      <c r="G16" s="92" t="s">
        <v>116</v>
      </c>
    </row>
    <row r="17" spans="1:7">
      <c r="A17" s="92" t="s">
        <v>6</v>
      </c>
      <c r="B17" s="93" t="s">
        <v>49</v>
      </c>
      <c r="C17" s="92" t="s">
        <v>3</v>
      </c>
      <c r="D17" s="92">
        <f>SUMIFS(Závodnici!N:N,Závodnici!J:J,A:A,Závodnici!D:D,B:B,Závodnici!I:I,C:C)</f>
        <v>0</v>
      </c>
      <c r="E17" s="92" t="s">
        <v>175</v>
      </c>
      <c r="F17" s="92" t="s">
        <v>117</v>
      </c>
    </row>
    <row r="18" spans="1:7">
      <c r="A18" s="92" t="s">
        <v>6</v>
      </c>
      <c r="B18" s="93" t="s">
        <v>49</v>
      </c>
      <c r="C18" s="92" t="s">
        <v>7</v>
      </c>
      <c r="D18" s="92">
        <f>SUMIFS(Závodnici!N:N,Závodnici!J:J,A:A,Závodnici!D:D,B:B,Závodnici!I:I,C:C)</f>
        <v>0</v>
      </c>
      <c r="E18" s="92" t="s">
        <v>178</v>
      </c>
      <c r="F18" s="96" t="s">
        <v>212</v>
      </c>
      <c r="G18" s="96" t="s">
        <v>213</v>
      </c>
    </row>
    <row r="19" spans="1:7">
      <c r="A19" s="92" t="s">
        <v>6</v>
      </c>
      <c r="B19" s="93" t="s">
        <v>49</v>
      </c>
      <c r="C19" s="92" t="s">
        <v>8</v>
      </c>
      <c r="D19" s="92">
        <f>SUMIFS(Závodnici!N:N,Závodnici!J:J,A:A,Závodnici!D:D,B:B,Závodnici!I:I,C:C)</f>
        <v>0</v>
      </c>
      <c r="E19" s="92" t="s">
        <v>189</v>
      </c>
      <c r="F19" s="95" t="s">
        <v>144</v>
      </c>
      <c r="G19" s="92" t="s">
        <v>190</v>
      </c>
    </row>
    <row r="20" spans="1:7">
      <c r="A20" s="92" t="s">
        <v>10</v>
      </c>
      <c r="B20" s="93" t="s">
        <v>47</v>
      </c>
      <c r="C20" s="92" t="s">
        <v>1</v>
      </c>
      <c r="D20" s="92">
        <f>SUMIFS(Závodnici!N:N,Závodnici!J:J,A:A,Závodnici!D:D,B:B,Závodnici!I:I,C:C)</f>
        <v>0</v>
      </c>
      <c r="E20" s="95" t="s">
        <v>149</v>
      </c>
      <c r="F20" s="95" t="s">
        <v>164</v>
      </c>
    </row>
    <row r="21" spans="1:7">
      <c r="A21" s="92" t="s">
        <v>10</v>
      </c>
      <c r="B21" s="93" t="s">
        <v>47</v>
      </c>
      <c r="C21" s="92" t="s">
        <v>2</v>
      </c>
      <c r="D21" s="92">
        <f>SUMIFS(Závodnici!N:N,Závodnici!J:J,A:A,Závodnici!D:D,B:B,Závodnici!I:I,C:C)</f>
        <v>0</v>
      </c>
      <c r="E21" s="92" t="s">
        <v>216</v>
      </c>
      <c r="F21" s="95" t="s">
        <v>133</v>
      </c>
      <c r="G21" s="95" t="s">
        <v>138</v>
      </c>
    </row>
    <row r="22" spans="1:7">
      <c r="A22" s="92" t="s">
        <v>10</v>
      </c>
      <c r="B22" s="93" t="s">
        <v>47</v>
      </c>
      <c r="C22" s="92" t="s">
        <v>3</v>
      </c>
      <c r="D22" s="92">
        <f>SUMIFS(Závodnici!N:N,Závodnici!J:J,A:A,Závodnici!D:D,B:B,Závodnici!I:I,C:C)</f>
        <v>0</v>
      </c>
      <c r="E22" s="95" t="s">
        <v>142</v>
      </c>
      <c r="F22" s="97" t="s">
        <v>71</v>
      </c>
      <c r="G22" s="92" t="s">
        <v>180</v>
      </c>
    </row>
    <row r="23" spans="1:7">
      <c r="A23" s="92" t="s">
        <v>10</v>
      </c>
      <c r="B23" s="93" t="s">
        <v>47</v>
      </c>
      <c r="C23" s="92" t="s">
        <v>7</v>
      </c>
      <c r="D23" s="92">
        <f>SUMIFS(Závodnici!N:N,Závodnici!J:J,A:A,Závodnici!D:D,B:B,Závodnici!I:I,C:C)</f>
        <v>0</v>
      </c>
      <c r="E23" s="92" t="s">
        <v>61</v>
      </c>
      <c r="F23" s="92" t="s">
        <v>127</v>
      </c>
    </row>
    <row r="24" spans="1:7">
      <c r="A24" s="92" t="s">
        <v>10</v>
      </c>
      <c r="B24" s="93" t="s">
        <v>47</v>
      </c>
      <c r="C24" s="92" t="s">
        <v>8</v>
      </c>
      <c r="D24" s="92">
        <f>SUMIFS(Závodnici!N:N,Závodnici!J:J,A:A,Závodnici!D:D,B:B,Závodnici!I:I,C:C)</f>
        <v>0</v>
      </c>
      <c r="E24" s="95" t="s">
        <v>141</v>
      </c>
      <c r="F24" s="95" t="s">
        <v>168</v>
      </c>
      <c r="G24" s="97" t="s">
        <v>128</v>
      </c>
    </row>
    <row r="25" spans="1:7">
      <c r="A25" s="92" t="s">
        <v>10</v>
      </c>
      <c r="B25" s="93" t="s">
        <v>49</v>
      </c>
      <c r="C25" s="92" t="s">
        <v>223</v>
      </c>
      <c r="D25" s="92">
        <f>SUMIFS(Závodnici!N:N,Závodnici!J:J,A:A,Závodnici!D:D,B:B,Závodnici!I:I,C:C)</f>
        <v>0</v>
      </c>
      <c r="E25" s="96" t="s">
        <v>131</v>
      </c>
      <c r="F25" s="96" t="s">
        <v>148</v>
      </c>
      <c r="G25" s="92" t="s">
        <v>217</v>
      </c>
    </row>
    <row r="26" spans="1:7">
      <c r="A26" s="92" t="s">
        <v>10</v>
      </c>
      <c r="B26" s="93" t="s">
        <v>49</v>
      </c>
      <c r="C26" s="92" t="s">
        <v>224</v>
      </c>
      <c r="D26" s="92">
        <f>SUMIFS(Závodnici!N:N,Závodnici!J:J,A:A,Závodnici!D:D,B:B,Závodnici!I:I,C:C)</f>
        <v>0</v>
      </c>
      <c r="E26" s="92" t="s">
        <v>184</v>
      </c>
      <c r="F26" s="92" t="s">
        <v>114</v>
      </c>
      <c r="G26" s="97" t="s">
        <v>129</v>
      </c>
    </row>
    <row r="27" spans="1:7">
      <c r="B27" s="93"/>
    </row>
    <row r="28" spans="1:7">
      <c r="B28" s="93"/>
    </row>
    <row r="29" spans="1:7">
      <c r="B29" s="93"/>
    </row>
  </sheetData>
  <sheetCalcPr fullCalcOnLoad="1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="85" zoomScaleNormal="85" workbookViewId="0">
      <selection activeCell="E41" sqref="E41"/>
    </sheetView>
  </sheetViews>
  <sheetFormatPr defaultRowHeight="14.25"/>
  <cols>
    <col min="1" max="1" width="14.42578125" style="92" customWidth="1"/>
    <col min="2" max="2" width="13.42578125" style="92" customWidth="1"/>
    <col min="3" max="3" width="14.85546875" style="92" customWidth="1"/>
    <col min="4" max="4" width="9.140625" style="92"/>
    <col min="5" max="5" width="40.28515625" style="92" customWidth="1"/>
    <col min="6" max="6" width="40.42578125" style="92" customWidth="1"/>
    <col min="7" max="7" width="43.28515625" style="92" customWidth="1"/>
    <col min="8" max="16384" width="9.140625" style="92"/>
  </cols>
  <sheetData>
    <row r="1" spans="1:7" ht="15">
      <c r="A1" s="94" t="s">
        <v>12</v>
      </c>
      <c r="B1" s="94" t="s">
        <v>43</v>
      </c>
      <c r="C1" s="94" t="s">
        <v>40</v>
      </c>
      <c r="D1" s="94" t="s">
        <v>219</v>
      </c>
      <c r="E1" s="94" t="s">
        <v>220</v>
      </c>
      <c r="F1" s="94" t="s">
        <v>221</v>
      </c>
      <c r="G1" s="94" t="s">
        <v>222</v>
      </c>
    </row>
    <row r="2" spans="1:7">
      <c r="A2" s="93" t="s">
        <v>194</v>
      </c>
      <c r="B2" s="92" t="s">
        <v>47</v>
      </c>
      <c r="C2" s="92" t="s">
        <v>15</v>
      </c>
      <c r="D2" s="92">
        <f>SUMIFS(Závodnici!N:N,Závodnici!J:J,A:A,Závodnici!D:D,B:B,Závodnici!H:H,C:C)</f>
        <v>0</v>
      </c>
      <c r="E2" s="93" t="s">
        <v>152</v>
      </c>
      <c r="F2" s="95" t="s">
        <v>162</v>
      </c>
      <c r="G2" s="95" t="s">
        <v>154</v>
      </c>
    </row>
    <row r="3" spans="1:7">
      <c r="A3" s="93" t="s">
        <v>194</v>
      </c>
      <c r="B3" s="92" t="s">
        <v>47</v>
      </c>
      <c r="C3" s="92" t="s">
        <v>16</v>
      </c>
      <c r="D3" s="92">
        <f>SUMIFS(Závodnici!N:N,Závodnici!J:J,A:A,Závodnici!D:D,B:B,Závodnici!H:H,C:C)</f>
        <v>0</v>
      </c>
      <c r="E3" s="92" t="s">
        <v>225</v>
      </c>
      <c r="F3" s="96" t="s">
        <v>229</v>
      </c>
      <c r="G3" s="96" t="s">
        <v>233</v>
      </c>
    </row>
    <row r="4" spans="1:7">
      <c r="A4" s="93" t="s">
        <v>194</v>
      </c>
      <c r="B4" s="92" t="s">
        <v>47</v>
      </c>
      <c r="C4" s="92" t="s">
        <v>17</v>
      </c>
      <c r="D4" s="92">
        <f>SUMIFS(Závodnici!N:N,Závodnici!J:J,A:A,Závodnici!D:D,B:B,Závodnici!H:H,C:C)</f>
        <v>0</v>
      </c>
      <c r="E4" s="95" t="s">
        <v>226</v>
      </c>
      <c r="F4" s="92" t="s">
        <v>230</v>
      </c>
      <c r="G4" s="96" t="s">
        <v>234</v>
      </c>
    </row>
    <row r="5" spans="1:7">
      <c r="A5" s="93" t="s">
        <v>194</v>
      </c>
      <c r="B5" s="92" t="s">
        <v>47</v>
      </c>
      <c r="C5" s="92" t="s">
        <v>18</v>
      </c>
      <c r="D5" s="92">
        <f>SUMIFS(Závodnici!N:N,Závodnici!J:J,A:A,Závodnici!D:D,B:B,Závodnici!H:H,C:C)</f>
        <v>0</v>
      </c>
      <c r="E5" s="96" t="s">
        <v>227</v>
      </c>
      <c r="F5" s="95" t="s">
        <v>231</v>
      </c>
      <c r="G5" s="92" t="s">
        <v>235</v>
      </c>
    </row>
    <row r="6" spans="1:7">
      <c r="A6" s="93" t="s">
        <v>194</v>
      </c>
      <c r="B6" s="92" t="s">
        <v>47</v>
      </c>
      <c r="C6" s="92" t="s">
        <v>19</v>
      </c>
      <c r="D6" s="92">
        <f>SUMIFS(Závodnici!N:N,Závodnici!J:J,A:A,Závodnici!D:D,B:B,Závodnici!H:H,C:C)</f>
        <v>0</v>
      </c>
      <c r="E6" s="92" t="s">
        <v>228</v>
      </c>
      <c r="F6" s="92" t="s">
        <v>232</v>
      </c>
      <c r="G6" s="92" t="s">
        <v>236</v>
      </c>
    </row>
    <row r="7" spans="1:7">
      <c r="A7" s="93" t="s">
        <v>194</v>
      </c>
      <c r="B7" s="92" t="s">
        <v>49</v>
      </c>
      <c r="C7" s="92" t="s">
        <v>15</v>
      </c>
      <c r="D7" s="92">
        <f>SUMIFS(Závodnici!N:N,Závodnici!J:J,A:A,Závodnici!D:D,B:B,Závodnici!H:H,C:C)</f>
        <v>0</v>
      </c>
    </row>
    <row r="8" spans="1:7">
      <c r="A8" s="93" t="s">
        <v>194</v>
      </c>
      <c r="B8" s="92" t="s">
        <v>49</v>
      </c>
      <c r="C8" s="92" t="s">
        <v>16</v>
      </c>
      <c r="D8" s="92">
        <f>SUMIFS(Závodnici!N:N,Závodnici!J:J,A:A,Závodnici!D:D,B:B,Závodnici!H:H,C:C)</f>
        <v>0</v>
      </c>
      <c r="E8" s="92" t="s">
        <v>124</v>
      </c>
      <c r="F8" s="95" t="s">
        <v>74</v>
      </c>
      <c r="G8" s="92" t="s">
        <v>62</v>
      </c>
    </row>
    <row r="9" spans="1:7">
      <c r="A9" s="93" t="s">
        <v>194</v>
      </c>
      <c r="B9" s="92" t="s">
        <v>49</v>
      </c>
      <c r="C9" s="92" t="s">
        <v>17</v>
      </c>
      <c r="D9" s="92">
        <f>SUMIFS(Závodnici!N:N,Závodnici!J:J,A:A,Závodnici!D:D,B:B,Závodnici!H:H,C:C)</f>
        <v>0</v>
      </c>
      <c r="E9" s="92" t="s">
        <v>68</v>
      </c>
      <c r="F9" s="92" t="s">
        <v>172</v>
      </c>
      <c r="G9" s="92" t="s">
        <v>187</v>
      </c>
    </row>
    <row r="10" spans="1:7">
      <c r="A10" s="93" t="s">
        <v>194</v>
      </c>
      <c r="B10" s="92" t="s">
        <v>49</v>
      </c>
      <c r="C10" s="92" t="s">
        <v>18</v>
      </c>
      <c r="D10" s="92">
        <f>SUMIFS(Závodnici!N:N,Závodnici!J:J,A:A,Závodnici!D:D,B:B,Závodnici!H:H,C:C)</f>
        <v>0</v>
      </c>
      <c r="E10" s="95" t="s">
        <v>143</v>
      </c>
      <c r="F10" s="92" t="s">
        <v>215</v>
      </c>
      <c r="G10" s="92" t="s">
        <v>199</v>
      </c>
    </row>
    <row r="11" spans="1:7">
      <c r="A11" s="93" t="s">
        <v>194</v>
      </c>
      <c r="B11" s="92" t="s">
        <v>49</v>
      </c>
      <c r="C11" s="92" t="s">
        <v>19</v>
      </c>
      <c r="D11" s="92">
        <f>SUMIFS(Závodnici!N:N,Závodnici!J:J,A:A,Závodnici!D:D,B:B,Závodnici!H:H,C:C)</f>
        <v>0</v>
      </c>
      <c r="E11" s="96" t="s">
        <v>145</v>
      </c>
      <c r="F11" s="92" t="s">
        <v>110</v>
      </c>
    </row>
    <row r="12" spans="1:7">
      <c r="A12" s="92" t="s">
        <v>6</v>
      </c>
      <c r="B12" s="92" t="s">
        <v>47</v>
      </c>
      <c r="C12" s="92" t="s">
        <v>20</v>
      </c>
      <c r="D12" s="92">
        <f>SUMIFS(Závodnici!N:N,Závodnici!J:J,A:A,Závodnici!D:D,B:B,Závodnici!H:H,C:C)</f>
        <v>0</v>
      </c>
      <c r="E12" s="97" t="s">
        <v>130</v>
      </c>
      <c r="F12" s="95" t="s">
        <v>139</v>
      </c>
      <c r="G12" s="92" t="s">
        <v>123</v>
      </c>
    </row>
    <row r="13" spans="1:7">
      <c r="A13" s="92" t="s">
        <v>6</v>
      </c>
      <c r="B13" s="92" t="s">
        <v>47</v>
      </c>
      <c r="C13" s="92" t="s">
        <v>21</v>
      </c>
      <c r="D13" s="92">
        <f>SUMIFS(Závodnici!N:N,Závodnici!J:J,A:A,Závodnici!D:D,B:B,Závodnici!H:H,C:C)</f>
        <v>0</v>
      </c>
      <c r="E13" s="96" t="s">
        <v>160</v>
      </c>
      <c r="F13" s="92" t="s">
        <v>56</v>
      </c>
      <c r="G13" s="95" t="s">
        <v>132</v>
      </c>
    </row>
    <row r="14" spans="1:7">
      <c r="A14" s="92" t="s">
        <v>6</v>
      </c>
      <c r="B14" s="92" t="s">
        <v>47</v>
      </c>
      <c r="C14" s="92" t="s">
        <v>22</v>
      </c>
      <c r="D14" s="92">
        <f>SUMIFS(Závodnici!N:N,Závodnici!J:J,A:A,Závodnici!D:D,B:B,Závodnici!H:H,C:C)</f>
        <v>0</v>
      </c>
      <c r="E14" s="92" t="s">
        <v>176</v>
      </c>
      <c r="F14" s="96" t="s">
        <v>70</v>
      </c>
      <c r="G14" s="95" t="s">
        <v>153</v>
      </c>
    </row>
    <row r="15" spans="1:7">
      <c r="A15" s="92" t="s">
        <v>6</v>
      </c>
      <c r="B15" s="92" t="s">
        <v>47</v>
      </c>
      <c r="C15" s="92" t="s">
        <v>23</v>
      </c>
      <c r="D15" s="92">
        <f>SUMIFS(Závodnici!N:N,Závodnici!J:J,A:A,Závodnici!D:D,B:B,Závodnici!H:H,C:C)</f>
        <v>0</v>
      </c>
      <c r="E15" s="92" t="s">
        <v>121</v>
      </c>
      <c r="F15" s="96" t="s">
        <v>169</v>
      </c>
      <c r="G15" s="92" t="s">
        <v>200</v>
      </c>
    </row>
    <row r="16" spans="1:7">
      <c r="A16" s="92" t="s">
        <v>6</v>
      </c>
      <c r="B16" s="92" t="s">
        <v>47</v>
      </c>
      <c r="C16" s="92" t="s">
        <v>24</v>
      </c>
      <c r="D16" s="92">
        <f>SUMIFS(Závodnici!N:N,Závodnici!J:J,A:A,Závodnici!D:D,B:B,Závodnici!H:H,C:C)</f>
        <v>0</v>
      </c>
      <c r="E16" s="92" t="s">
        <v>119</v>
      </c>
      <c r="F16" s="95" t="s">
        <v>156</v>
      </c>
      <c r="G16" s="95" t="s">
        <v>165</v>
      </c>
    </row>
    <row r="17" spans="1:7">
      <c r="A17" s="92" t="s">
        <v>6</v>
      </c>
      <c r="B17" s="92" t="s">
        <v>49</v>
      </c>
      <c r="C17" s="92" t="s">
        <v>25</v>
      </c>
      <c r="D17" s="92">
        <f>SUMIFS(Závodnici!N:N,Závodnici!J:J,A:A,Závodnici!D:D,B:B,Závodnici!H:H,C:C)</f>
        <v>0</v>
      </c>
    </row>
    <row r="18" spans="1:7">
      <c r="A18" s="92" t="s">
        <v>6</v>
      </c>
      <c r="B18" s="92" t="s">
        <v>49</v>
      </c>
      <c r="C18" s="92" t="s">
        <v>26</v>
      </c>
      <c r="D18" s="92">
        <f>SUMIFS(Závodnici!N:N,Závodnici!J:J,A:A,Závodnici!D:D,B:B,Závodnici!H:H,C:C)</f>
        <v>0</v>
      </c>
    </row>
    <row r="19" spans="1:7">
      <c r="A19" s="92" t="s">
        <v>6</v>
      </c>
      <c r="B19" s="92" t="s">
        <v>49</v>
      </c>
      <c r="C19" s="92" t="s">
        <v>27</v>
      </c>
      <c r="D19" s="92">
        <f>SUMIFS(Závodnici!N:N,Závodnici!J:J,A:A,Závodnici!D:D,B:B,Závodnici!H:H,C:C)</f>
        <v>0</v>
      </c>
      <c r="E19" s="92" t="s">
        <v>115</v>
      </c>
      <c r="F19" s="92" t="s">
        <v>188</v>
      </c>
      <c r="G19" s="95" t="s">
        <v>155</v>
      </c>
    </row>
    <row r="20" spans="1:7">
      <c r="A20" s="92" t="s">
        <v>6</v>
      </c>
      <c r="B20" s="92" t="s">
        <v>49</v>
      </c>
      <c r="C20" s="92" t="s">
        <v>28</v>
      </c>
      <c r="D20" s="92">
        <f>SUMIFS(Závodnici!N:N,Závodnici!J:J,A:A,Závodnici!D:D,B:B,Závodnici!H:H,C:C)</f>
        <v>0</v>
      </c>
      <c r="E20" s="92" t="s">
        <v>116</v>
      </c>
      <c r="F20" s="92" t="s">
        <v>189</v>
      </c>
      <c r="G20" s="92" t="s">
        <v>178</v>
      </c>
    </row>
    <row r="21" spans="1:7">
      <c r="A21" s="92" t="s">
        <v>6</v>
      </c>
      <c r="B21" s="92" t="s">
        <v>49</v>
      </c>
      <c r="C21" s="92" t="s">
        <v>29</v>
      </c>
      <c r="D21" s="92">
        <f>SUMIFS(Závodnici!N:N,Závodnici!J:J,A:A,Závodnici!D:D,B:B,Závodnici!H:H,C:C)</f>
        <v>0</v>
      </c>
      <c r="E21" s="92" t="s">
        <v>190</v>
      </c>
      <c r="F21" s="96" t="s">
        <v>159</v>
      </c>
      <c r="G21" s="95" t="s">
        <v>144</v>
      </c>
    </row>
    <row r="22" spans="1:7">
      <c r="A22" s="92" t="s">
        <v>10</v>
      </c>
      <c r="B22" s="92" t="s">
        <v>47</v>
      </c>
      <c r="C22" s="92" t="s">
        <v>30</v>
      </c>
      <c r="D22" s="92">
        <f>SUMIFS(Závodnici!N:N,Závodnici!J:J,A:A,Závodnici!D:D,B:B,Závodnici!H:H,C:C)</f>
        <v>0</v>
      </c>
    </row>
    <row r="23" spans="1:7">
      <c r="A23" s="92" t="s">
        <v>10</v>
      </c>
      <c r="B23" s="92" t="s">
        <v>47</v>
      </c>
      <c r="C23" s="92" t="s">
        <v>22</v>
      </c>
      <c r="D23" s="92">
        <f>SUMIFS(Závodnici!N:N,Závodnici!J:J,A:A,Závodnici!D:D,B:B,Závodnici!H:H,C:C)</f>
        <v>0</v>
      </c>
    </row>
    <row r="24" spans="1:7">
      <c r="A24" s="92" t="s">
        <v>10</v>
      </c>
      <c r="B24" s="92" t="s">
        <v>47</v>
      </c>
      <c r="C24" s="92" t="s">
        <v>31</v>
      </c>
      <c r="D24" s="92">
        <f>SUMIFS(Závodnici!N:N,Závodnici!J:J,A:A,Závodnici!D:D,B:B,Závodnici!H:H,C:C)</f>
        <v>0</v>
      </c>
      <c r="E24" s="92" t="s">
        <v>61</v>
      </c>
      <c r="F24" s="95" t="s">
        <v>163</v>
      </c>
      <c r="G24" s="92" t="s">
        <v>180</v>
      </c>
    </row>
    <row r="25" spans="1:7">
      <c r="A25" s="92" t="s">
        <v>10</v>
      </c>
      <c r="B25" s="92" t="s">
        <v>47</v>
      </c>
      <c r="C25" s="92" t="s">
        <v>32</v>
      </c>
      <c r="D25" s="92">
        <f>SUMIFS(Závodnici!N:N,Závodnici!J:J,A:A,Závodnici!D:D,B:B,Závodnici!H:H,C:C)</f>
        <v>0</v>
      </c>
      <c r="E25" s="97" t="s">
        <v>69</v>
      </c>
      <c r="F25" s="92" t="s">
        <v>216</v>
      </c>
      <c r="G25" s="92" t="s">
        <v>120</v>
      </c>
    </row>
    <row r="26" spans="1:7">
      <c r="A26" s="92" t="s">
        <v>10</v>
      </c>
      <c r="B26" s="92" t="s">
        <v>47</v>
      </c>
      <c r="C26" s="92" t="s">
        <v>33</v>
      </c>
      <c r="D26" s="92">
        <f>SUMIFS(Závodnici!N:N,Závodnici!J:J,A:A,Závodnici!D:D,B:B,Závodnici!H:H,C:C)</f>
        <v>0</v>
      </c>
      <c r="E26" s="95" t="s">
        <v>168</v>
      </c>
      <c r="F26" s="95" t="s">
        <v>147</v>
      </c>
      <c r="G26" s="97" t="s">
        <v>71</v>
      </c>
    </row>
    <row r="27" spans="1:7">
      <c r="A27" s="92" t="s">
        <v>10</v>
      </c>
      <c r="B27" s="92" t="s">
        <v>49</v>
      </c>
      <c r="C27" s="92" t="s">
        <v>20</v>
      </c>
      <c r="D27" s="92">
        <f>SUMIFS(Závodnici!N:N,Závodnici!J:J,A:A,Závodnici!D:D,B:B,Závodnici!H:H,C:C)</f>
        <v>0</v>
      </c>
      <c r="E27" s="92" t="s">
        <v>184</v>
      </c>
      <c r="F27" s="96" t="s">
        <v>131</v>
      </c>
      <c r="G27" s="92" t="s">
        <v>114</v>
      </c>
    </row>
    <row r="28" spans="1:7">
      <c r="A28" s="92" t="s">
        <v>10</v>
      </c>
      <c r="B28" s="92" t="s">
        <v>49</v>
      </c>
      <c r="C28" s="92" t="s">
        <v>21</v>
      </c>
      <c r="D28" s="92">
        <f>SUMIFS(Závodnici!N:N,Závodnici!J:J,A:A,Závodnici!D:D,B:B,Závodnici!H:H,C:C)</f>
        <v>0</v>
      </c>
      <c r="E28" s="95" t="s">
        <v>161</v>
      </c>
      <c r="F28" s="95" t="s">
        <v>157</v>
      </c>
    </row>
    <row r="29" spans="1:7">
      <c r="A29" s="92" t="s">
        <v>10</v>
      </c>
      <c r="B29" s="92" t="s">
        <v>49</v>
      </c>
      <c r="C29" s="92" t="s">
        <v>22</v>
      </c>
      <c r="D29" s="92">
        <f>SUMIFS(Závodnici!N:N,Závodnici!J:J,A:A,Závodnici!D:D,B:B,Závodnici!H:H,C:C)</f>
        <v>0</v>
      </c>
    </row>
    <row r="30" spans="1:7">
      <c r="A30" s="92" t="s">
        <v>10</v>
      </c>
      <c r="B30" s="92" t="s">
        <v>49</v>
      </c>
      <c r="C30" s="92" t="s">
        <v>23</v>
      </c>
      <c r="D30" s="92">
        <f>SUMIFS(Závodnici!N:N,Závodnici!J:J,A:A,Závodnici!D:D,B:B,Závodnici!H:H,C:C)</f>
        <v>0</v>
      </c>
    </row>
    <row r="31" spans="1:7">
      <c r="A31" s="92" t="s">
        <v>10</v>
      </c>
      <c r="B31" s="92" t="s">
        <v>49</v>
      </c>
      <c r="C31" s="92" t="s">
        <v>24</v>
      </c>
      <c r="D31" s="92">
        <f>SUMIFS(Závodnici!N:N,Závodnici!J:J,A:A,Závodnici!D:D,B:B,Závodnici!H:H,C:C)</f>
        <v>0</v>
      </c>
      <c r="E31" s="96" t="s">
        <v>148</v>
      </c>
      <c r="F31" s="97" t="s">
        <v>129</v>
      </c>
    </row>
  </sheetData>
  <sheetCalcPr fullCalcOnLoad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TUL</vt:lpstr>
      <vt:lpstr>Matsogi</vt:lpstr>
      <vt:lpstr>Team Tul</vt:lpstr>
      <vt:lpstr>Team Matsogi</vt:lpstr>
      <vt:lpstr>NEJSKOLA</vt:lpstr>
      <vt:lpstr>Závodnici</vt:lpstr>
      <vt:lpstr>NEJZAVODNICI</vt:lpstr>
      <vt:lpstr>Vysledky_TUL</vt:lpstr>
      <vt:lpstr>Vysledky_Matsogi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Padrta</dc:creator>
  <cp:lastModifiedBy>M</cp:lastModifiedBy>
  <cp:lastPrinted>2014-06-07T13:38:51Z</cp:lastPrinted>
  <dcterms:created xsi:type="dcterms:W3CDTF">2010-06-02T17:52:27Z</dcterms:created>
  <dcterms:modified xsi:type="dcterms:W3CDTF">2015-01-12T09:32:57Z</dcterms:modified>
</cp:coreProperties>
</file>